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mc:AlternateContent xmlns:mc="http://schemas.openxmlformats.org/markup-compatibility/2006">
    <mc:Choice Requires="x15">
      <x15ac:absPath xmlns:x15ac="http://schemas.microsoft.com/office/spreadsheetml/2010/11/ac" url="/Users/mariusgondor/Desktop/DOSARE MELE/analiză_EN_BAC_2026 /EN rezultate /analiza rezultate _ pe ani /"/>
    </mc:Choice>
  </mc:AlternateContent>
  <xr:revisionPtr revIDLastSave="0" documentId="8_{206E4F05-150C-CC48-8099-8C8C02110794}" xr6:coauthVersionLast="47" xr6:coauthVersionMax="47" xr10:uidLastSave="{00000000-0000-0000-0000-000000000000}"/>
  <bookViews>
    <workbookView xWindow="0" yWindow="660" windowWidth="16380" windowHeight="8200" tabRatio="500" xr2:uid="{00000000-000D-0000-FFFF-FFFF00000000}"/>
  </bookViews>
  <sheets>
    <sheet name="Rezumat" sheetId="1" r:id="rId1"/>
    <sheet name="Date_unitati" sheetId="2" r:id="rId2"/>
    <sheet name="Evoluție pct. media 5+" sheetId="3" r:id="rId3"/>
    <sheet name="Evoluție medie generală" sheetId="4" r:id="rId4"/>
    <sheet name="Evoluție Lb. Română" sheetId="5" r:id="rId5"/>
    <sheet name="Evoluție Matematică" sheetId="6" r:id="rId6"/>
    <sheet name="Date_Materna" sheetId="7" r:id="rId7"/>
    <sheet name="Evoluție Lb. Maternă" sheetId="8" r:id="rId8"/>
    <sheet name="Metodologie" sheetId="9" r:id="rId9"/>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S14" i="7" l="1"/>
  <c r="S13" i="7"/>
  <c r="S12" i="7"/>
  <c r="S11" i="7"/>
  <c r="S10" i="7"/>
  <c r="S9" i="7"/>
  <c r="S8" i="7"/>
  <c r="S7" i="7"/>
  <c r="S6" i="7"/>
  <c r="S5" i="7"/>
  <c r="S4" i="7"/>
  <c r="S3" i="7"/>
  <c r="S2" i="7"/>
  <c r="I22" i="8" s="1"/>
  <c r="K116" i="6"/>
  <c r="J116" i="6"/>
  <c r="I116" i="6"/>
  <c r="H116" i="6"/>
  <c r="G116" i="6"/>
  <c r="F116" i="6"/>
  <c r="E116" i="6"/>
  <c r="L116" i="6" s="1"/>
  <c r="K115" i="6"/>
  <c r="J115" i="6"/>
  <c r="I115" i="6"/>
  <c r="H115" i="6"/>
  <c r="G115" i="6"/>
  <c r="F115" i="6"/>
  <c r="E115" i="6"/>
  <c r="L115" i="6" s="1"/>
  <c r="K114" i="6"/>
  <c r="J114" i="6"/>
  <c r="I114" i="6"/>
  <c r="H114" i="6"/>
  <c r="G114" i="6"/>
  <c r="F114" i="6"/>
  <c r="E114" i="6"/>
  <c r="L114" i="6" s="1"/>
  <c r="L113" i="6"/>
  <c r="K113" i="6"/>
  <c r="J113" i="6"/>
  <c r="I113" i="6"/>
  <c r="H113" i="6"/>
  <c r="G113" i="6"/>
  <c r="F113" i="6"/>
  <c r="E113" i="6"/>
  <c r="K112" i="6"/>
  <c r="J112" i="6"/>
  <c r="I112" i="6"/>
  <c r="H112" i="6"/>
  <c r="G112" i="6"/>
  <c r="F112" i="6"/>
  <c r="E112" i="6"/>
  <c r="L112" i="6" s="1"/>
  <c r="K111" i="6"/>
  <c r="L111" i="6" s="1"/>
  <c r="J111" i="6"/>
  <c r="I111" i="6"/>
  <c r="H111" i="6"/>
  <c r="G111" i="6"/>
  <c r="F111" i="6"/>
  <c r="E111" i="6"/>
  <c r="K110" i="6"/>
  <c r="J110" i="6"/>
  <c r="I110" i="6"/>
  <c r="H110" i="6"/>
  <c r="G110" i="6"/>
  <c r="F110" i="6"/>
  <c r="E110" i="6"/>
  <c r="L110" i="6" s="1"/>
  <c r="K109" i="6"/>
  <c r="J109" i="6"/>
  <c r="I109" i="6"/>
  <c r="H109" i="6"/>
  <c r="G109" i="6"/>
  <c r="F109" i="6"/>
  <c r="E109" i="6"/>
  <c r="L109" i="6" s="1"/>
  <c r="K108" i="6"/>
  <c r="J108" i="6"/>
  <c r="I108" i="6"/>
  <c r="H108" i="6"/>
  <c r="G108" i="6"/>
  <c r="F108" i="6"/>
  <c r="E108" i="6"/>
  <c r="L108" i="6" s="1"/>
  <c r="K107" i="6"/>
  <c r="J107" i="6"/>
  <c r="I107" i="6"/>
  <c r="H107" i="6"/>
  <c r="G107" i="6"/>
  <c r="F107" i="6"/>
  <c r="E107" i="6"/>
  <c r="L107" i="6" s="1"/>
  <c r="K106" i="6"/>
  <c r="L106" i="6" s="1"/>
  <c r="J106" i="6"/>
  <c r="I106" i="6"/>
  <c r="H106" i="6"/>
  <c r="G106" i="6"/>
  <c r="F106" i="6"/>
  <c r="E106" i="6"/>
  <c r="K105" i="6"/>
  <c r="J105" i="6"/>
  <c r="I105" i="6"/>
  <c r="H105" i="6"/>
  <c r="G105" i="6"/>
  <c r="F105" i="6"/>
  <c r="E105" i="6"/>
  <c r="L105" i="6" s="1"/>
  <c r="K104" i="6"/>
  <c r="J104" i="6"/>
  <c r="I104" i="6"/>
  <c r="H104" i="6"/>
  <c r="G104" i="6"/>
  <c r="F104" i="6"/>
  <c r="E104" i="6"/>
  <c r="L104" i="6" s="1"/>
  <c r="K103" i="6"/>
  <c r="J103" i="6"/>
  <c r="I103" i="6"/>
  <c r="H103" i="6"/>
  <c r="G103" i="6"/>
  <c r="F103" i="6"/>
  <c r="E103" i="6"/>
  <c r="L103" i="6" s="1"/>
  <c r="K102" i="6"/>
  <c r="J102" i="6"/>
  <c r="I102" i="6"/>
  <c r="H102" i="6"/>
  <c r="G102" i="6"/>
  <c r="F102" i="6"/>
  <c r="E102" i="6"/>
  <c r="L102" i="6" s="1"/>
  <c r="K101" i="6"/>
  <c r="L101" i="6" s="1"/>
  <c r="J101" i="6"/>
  <c r="I101" i="6"/>
  <c r="H101" i="6"/>
  <c r="G101" i="6"/>
  <c r="F101" i="6"/>
  <c r="E101" i="6"/>
  <c r="K100" i="6"/>
  <c r="J100" i="6"/>
  <c r="I100" i="6"/>
  <c r="H100" i="6"/>
  <c r="G100" i="6"/>
  <c r="F100" i="6"/>
  <c r="E100" i="6"/>
  <c r="L100" i="6" s="1"/>
  <c r="K99" i="6"/>
  <c r="L99" i="6" s="1"/>
  <c r="J99" i="6"/>
  <c r="I99" i="6"/>
  <c r="H99" i="6"/>
  <c r="G99" i="6"/>
  <c r="F99" i="6"/>
  <c r="E99" i="6"/>
  <c r="K98" i="6"/>
  <c r="J98" i="6"/>
  <c r="I98" i="6"/>
  <c r="H98" i="6"/>
  <c r="G98" i="6"/>
  <c r="F98" i="6"/>
  <c r="E98" i="6"/>
  <c r="L98" i="6" s="1"/>
  <c r="L97" i="6"/>
  <c r="K97" i="6"/>
  <c r="J97" i="6"/>
  <c r="I97" i="6"/>
  <c r="H97" i="6"/>
  <c r="G97" i="6"/>
  <c r="F97" i="6"/>
  <c r="E97" i="6"/>
  <c r="K96" i="6"/>
  <c r="L96" i="6" s="1"/>
  <c r="J96" i="6"/>
  <c r="I96" i="6"/>
  <c r="H96" i="6"/>
  <c r="G96" i="6"/>
  <c r="F96" i="6"/>
  <c r="E96" i="6"/>
  <c r="K95" i="6"/>
  <c r="J95" i="6"/>
  <c r="I95" i="6"/>
  <c r="H95" i="6"/>
  <c r="G95" i="6"/>
  <c r="F95" i="6"/>
  <c r="E95" i="6"/>
  <c r="L95" i="6" s="1"/>
  <c r="K94" i="6"/>
  <c r="L94" i="6" s="1"/>
  <c r="J94" i="6"/>
  <c r="I94" i="6"/>
  <c r="H94" i="6"/>
  <c r="G94" i="6"/>
  <c r="F94" i="6"/>
  <c r="E94" i="6"/>
  <c r="K93" i="6"/>
  <c r="J93" i="6"/>
  <c r="I93" i="6"/>
  <c r="H93" i="6"/>
  <c r="G93" i="6"/>
  <c r="F93" i="6"/>
  <c r="E93" i="6"/>
  <c r="L93" i="6" s="1"/>
  <c r="K92" i="6"/>
  <c r="J92" i="6"/>
  <c r="I92" i="6"/>
  <c r="H92" i="6"/>
  <c r="G92" i="6"/>
  <c r="F92" i="6"/>
  <c r="E92" i="6"/>
  <c r="L92" i="6" s="1"/>
  <c r="K91" i="6"/>
  <c r="L91" i="6" s="1"/>
  <c r="J91" i="6"/>
  <c r="I91" i="6"/>
  <c r="H91" i="6"/>
  <c r="G91" i="6"/>
  <c r="F91" i="6"/>
  <c r="E91" i="6"/>
  <c r="K90" i="6"/>
  <c r="J90" i="6"/>
  <c r="I90" i="6"/>
  <c r="H90" i="6"/>
  <c r="G90" i="6"/>
  <c r="F90" i="6"/>
  <c r="E90" i="6"/>
  <c r="L90" i="6" s="1"/>
  <c r="K89" i="6"/>
  <c r="J89" i="6"/>
  <c r="I89" i="6"/>
  <c r="H89" i="6"/>
  <c r="G89" i="6"/>
  <c r="F89" i="6"/>
  <c r="E89" i="6"/>
  <c r="L89" i="6" s="1"/>
  <c r="K88" i="6"/>
  <c r="J88" i="6"/>
  <c r="I88" i="6"/>
  <c r="H88" i="6"/>
  <c r="G88" i="6"/>
  <c r="F88" i="6"/>
  <c r="E88" i="6"/>
  <c r="L88" i="6" s="1"/>
  <c r="K87" i="6"/>
  <c r="J87" i="6"/>
  <c r="I87" i="6"/>
  <c r="H87" i="6"/>
  <c r="G87" i="6"/>
  <c r="F87" i="6"/>
  <c r="E87" i="6"/>
  <c r="L87" i="6" s="1"/>
  <c r="K86" i="6"/>
  <c r="L86" i="6" s="1"/>
  <c r="J86" i="6"/>
  <c r="I86" i="6"/>
  <c r="H86" i="6"/>
  <c r="G86" i="6"/>
  <c r="F86" i="6"/>
  <c r="E86" i="6"/>
  <c r="K85" i="6"/>
  <c r="J85" i="6"/>
  <c r="I85" i="6"/>
  <c r="H85" i="6"/>
  <c r="G85" i="6"/>
  <c r="F85" i="6"/>
  <c r="E85" i="6"/>
  <c r="L85" i="6" s="1"/>
  <c r="K84" i="6"/>
  <c r="J84" i="6"/>
  <c r="I84" i="6"/>
  <c r="H84" i="6"/>
  <c r="G84" i="6"/>
  <c r="F84" i="6"/>
  <c r="E84" i="6"/>
  <c r="L84" i="6" s="1"/>
  <c r="K83" i="6"/>
  <c r="J83" i="6"/>
  <c r="I83" i="6"/>
  <c r="H83" i="6"/>
  <c r="G83" i="6"/>
  <c r="F83" i="6"/>
  <c r="E83" i="6"/>
  <c r="L83" i="6" s="1"/>
  <c r="K82" i="6"/>
  <c r="J82" i="6"/>
  <c r="I82" i="6"/>
  <c r="H82" i="6"/>
  <c r="G82" i="6"/>
  <c r="F82" i="6"/>
  <c r="E82" i="6"/>
  <c r="L82" i="6" s="1"/>
  <c r="K81" i="6"/>
  <c r="L81" i="6" s="1"/>
  <c r="J81" i="6"/>
  <c r="I81" i="6"/>
  <c r="H81" i="6"/>
  <c r="G81" i="6"/>
  <c r="F81" i="6"/>
  <c r="E81" i="6"/>
  <c r="K80" i="6"/>
  <c r="J80" i="6"/>
  <c r="I80" i="6"/>
  <c r="H80" i="6"/>
  <c r="G80" i="6"/>
  <c r="F80" i="6"/>
  <c r="E80" i="6"/>
  <c r="L80" i="6" s="1"/>
  <c r="K79" i="6"/>
  <c r="J79" i="6"/>
  <c r="I79" i="6"/>
  <c r="H79" i="6"/>
  <c r="G79" i="6"/>
  <c r="F79" i="6"/>
  <c r="E79" i="6"/>
  <c r="L79" i="6" s="1"/>
  <c r="K78" i="6"/>
  <c r="J78" i="6"/>
  <c r="I78" i="6"/>
  <c r="H78" i="6"/>
  <c r="G78" i="6"/>
  <c r="F78" i="6"/>
  <c r="E78" i="6"/>
  <c r="L78" i="6" s="1"/>
  <c r="K77" i="6"/>
  <c r="J77" i="6"/>
  <c r="I77" i="6"/>
  <c r="H77" i="6"/>
  <c r="G77" i="6"/>
  <c r="F77" i="6"/>
  <c r="E77" i="6"/>
  <c r="L77" i="6" s="1"/>
  <c r="K76" i="6"/>
  <c r="L76" i="6" s="1"/>
  <c r="J76" i="6"/>
  <c r="I76" i="6"/>
  <c r="H76" i="6"/>
  <c r="G76" i="6"/>
  <c r="F76" i="6"/>
  <c r="E76" i="6"/>
  <c r="K75" i="6"/>
  <c r="J75" i="6"/>
  <c r="I75" i="6"/>
  <c r="H75" i="6"/>
  <c r="G75" i="6"/>
  <c r="F75" i="6"/>
  <c r="E75" i="6"/>
  <c r="L75" i="6" s="1"/>
  <c r="K74" i="6"/>
  <c r="J74" i="6"/>
  <c r="I74" i="6"/>
  <c r="H74" i="6"/>
  <c r="G74" i="6"/>
  <c r="F74" i="6"/>
  <c r="E74" i="6"/>
  <c r="L74" i="6" s="1"/>
  <c r="K73" i="6"/>
  <c r="J73" i="6"/>
  <c r="I73" i="6"/>
  <c r="H73" i="6"/>
  <c r="G73" i="6"/>
  <c r="F73" i="6"/>
  <c r="E73" i="6"/>
  <c r="L73" i="6" s="1"/>
  <c r="K72" i="6"/>
  <c r="J72" i="6"/>
  <c r="I72" i="6"/>
  <c r="H72" i="6"/>
  <c r="G72" i="6"/>
  <c r="F72" i="6"/>
  <c r="E72" i="6"/>
  <c r="L72" i="6" s="1"/>
  <c r="K71" i="6"/>
  <c r="L71" i="6" s="1"/>
  <c r="J71" i="6"/>
  <c r="I71" i="6"/>
  <c r="H71" i="6"/>
  <c r="G71" i="6"/>
  <c r="F71" i="6"/>
  <c r="E71" i="6"/>
  <c r="K70" i="6"/>
  <c r="J70" i="6"/>
  <c r="I70" i="6"/>
  <c r="H70" i="6"/>
  <c r="G70" i="6"/>
  <c r="F70" i="6"/>
  <c r="E70" i="6"/>
  <c r="L70" i="6" s="1"/>
  <c r="K69" i="6"/>
  <c r="J69" i="6"/>
  <c r="I69" i="6"/>
  <c r="H69" i="6"/>
  <c r="G69" i="6"/>
  <c r="F69" i="6"/>
  <c r="E69" i="6"/>
  <c r="L69" i="6" s="1"/>
  <c r="K68" i="6"/>
  <c r="J68" i="6"/>
  <c r="I68" i="6"/>
  <c r="H68" i="6"/>
  <c r="G68" i="6"/>
  <c r="F68" i="6"/>
  <c r="E68" i="6"/>
  <c r="L68" i="6" s="1"/>
  <c r="K67" i="6"/>
  <c r="J67" i="6"/>
  <c r="I67" i="6"/>
  <c r="H67" i="6"/>
  <c r="G67" i="6"/>
  <c r="F67" i="6"/>
  <c r="E67" i="6"/>
  <c r="L67" i="6" s="1"/>
  <c r="K66" i="6"/>
  <c r="L66" i="6" s="1"/>
  <c r="J66" i="6"/>
  <c r="I66" i="6"/>
  <c r="H66" i="6"/>
  <c r="G66" i="6"/>
  <c r="F66" i="6"/>
  <c r="E66" i="6"/>
  <c r="K65" i="6"/>
  <c r="J65" i="6"/>
  <c r="I65" i="6"/>
  <c r="H65" i="6"/>
  <c r="G65" i="6"/>
  <c r="F65" i="6"/>
  <c r="E65" i="6"/>
  <c r="L65" i="6" s="1"/>
  <c r="K64" i="6"/>
  <c r="J64" i="6"/>
  <c r="I64" i="6"/>
  <c r="H64" i="6"/>
  <c r="G64" i="6"/>
  <c r="F64" i="6"/>
  <c r="E64" i="6"/>
  <c r="L64" i="6" s="1"/>
  <c r="K63" i="6"/>
  <c r="J63" i="6"/>
  <c r="I63" i="6"/>
  <c r="H63" i="6"/>
  <c r="G63" i="6"/>
  <c r="F63" i="6"/>
  <c r="E63" i="6"/>
  <c r="L63" i="6" s="1"/>
  <c r="K62" i="6"/>
  <c r="J62" i="6"/>
  <c r="I62" i="6"/>
  <c r="H62" i="6"/>
  <c r="G62" i="6"/>
  <c r="F62" i="6"/>
  <c r="E62" i="6"/>
  <c r="L62" i="6" s="1"/>
  <c r="K61" i="6"/>
  <c r="L61" i="6" s="1"/>
  <c r="J61" i="6"/>
  <c r="I61" i="6"/>
  <c r="H61" i="6"/>
  <c r="G61" i="6"/>
  <c r="F61" i="6"/>
  <c r="E61" i="6"/>
  <c r="K60" i="6"/>
  <c r="J60" i="6"/>
  <c r="I60" i="6"/>
  <c r="H60" i="6"/>
  <c r="G60" i="6"/>
  <c r="F60" i="6"/>
  <c r="E60" i="6"/>
  <c r="L60" i="6" s="1"/>
  <c r="K59" i="6"/>
  <c r="J59" i="6"/>
  <c r="I59" i="6"/>
  <c r="H59" i="6"/>
  <c r="G59" i="6"/>
  <c r="F59" i="6"/>
  <c r="E59" i="6"/>
  <c r="L59" i="6" s="1"/>
  <c r="K58" i="6"/>
  <c r="J58" i="6"/>
  <c r="I58" i="6"/>
  <c r="H58" i="6"/>
  <c r="G58" i="6"/>
  <c r="F58" i="6"/>
  <c r="E58" i="6"/>
  <c r="L58" i="6" s="1"/>
  <c r="K57" i="6"/>
  <c r="J57" i="6"/>
  <c r="I57" i="6"/>
  <c r="H57" i="6"/>
  <c r="G57" i="6"/>
  <c r="F57" i="6"/>
  <c r="E57" i="6"/>
  <c r="L57" i="6" s="1"/>
  <c r="K56" i="6"/>
  <c r="L56" i="6" s="1"/>
  <c r="J56" i="6"/>
  <c r="I56" i="6"/>
  <c r="H56" i="6"/>
  <c r="G56" i="6"/>
  <c r="F56" i="6"/>
  <c r="E56" i="6"/>
  <c r="K55" i="6"/>
  <c r="J55" i="6"/>
  <c r="I55" i="6"/>
  <c r="H55" i="6"/>
  <c r="G55" i="6"/>
  <c r="F55" i="6"/>
  <c r="E55" i="6"/>
  <c r="L55" i="6" s="1"/>
  <c r="K54" i="6"/>
  <c r="J54" i="6"/>
  <c r="I54" i="6"/>
  <c r="H54" i="6"/>
  <c r="G54" i="6"/>
  <c r="F54" i="6"/>
  <c r="E54" i="6"/>
  <c r="L54" i="6" s="1"/>
  <c r="K53" i="6"/>
  <c r="J53" i="6"/>
  <c r="I53" i="6"/>
  <c r="H53" i="6"/>
  <c r="G53" i="6"/>
  <c r="F53" i="6"/>
  <c r="E53" i="6"/>
  <c r="L53" i="6" s="1"/>
  <c r="K52" i="6"/>
  <c r="J52" i="6"/>
  <c r="I52" i="6"/>
  <c r="H52" i="6"/>
  <c r="G52" i="6"/>
  <c r="F52" i="6"/>
  <c r="E52" i="6"/>
  <c r="L52" i="6" s="1"/>
  <c r="K51" i="6"/>
  <c r="L51" i="6" s="1"/>
  <c r="J51" i="6"/>
  <c r="I51" i="6"/>
  <c r="H51" i="6"/>
  <c r="G51" i="6"/>
  <c r="F51" i="6"/>
  <c r="E51" i="6"/>
  <c r="K50" i="6"/>
  <c r="J50" i="6"/>
  <c r="I50" i="6"/>
  <c r="H50" i="6"/>
  <c r="G50" i="6"/>
  <c r="F50" i="6"/>
  <c r="E50" i="6"/>
  <c r="L50" i="6" s="1"/>
  <c r="K49" i="6"/>
  <c r="J49" i="6"/>
  <c r="I49" i="6"/>
  <c r="H49" i="6"/>
  <c r="G49" i="6"/>
  <c r="F49" i="6"/>
  <c r="E49" i="6"/>
  <c r="L49" i="6" s="1"/>
  <c r="K48" i="6"/>
  <c r="J48" i="6"/>
  <c r="I48" i="6"/>
  <c r="H48" i="6"/>
  <c r="G48" i="6"/>
  <c r="F48" i="6"/>
  <c r="E48" i="6"/>
  <c r="L48" i="6" s="1"/>
  <c r="K47" i="6"/>
  <c r="J47" i="6"/>
  <c r="I47" i="6"/>
  <c r="H47" i="6"/>
  <c r="G47" i="6"/>
  <c r="F47" i="6"/>
  <c r="E47" i="6"/>
  <c r="L47" i="6" s="1"/>
  <c r="K46" i="6"/>
  <c r="L46" i="6" s="1"/>
  <c r="J46" i="6"/>
  <c r="I46" i="6"/>
  <c r="H46" i="6"/>
  <c r="G46" i="6"/>
  <c r="F46" i="6"/>
  <c r="E46" i="6"/>
  <c r="K45" i="6"/>
  <c r="J45" i="6"/>
  <c r="I45" i="6"/>
  <c r="H45" i="6"/>
  <c r="G45" i="6"/>
  <c r="F45" i="6"/>
  <c r="E45" i="6"/>
  <c r="L45" i="6" s="1"/>
  <c r="K44" i="6"/>
  <c r="L44" i="6" s="1"/>
  <c r="J44" i="6"/>
  <c r="I44" i="6"/>
  <c r="H44" i="6"/>
  <c r="G44" i="6"/>
  <c r="F44" i="6"/>
  <c r="E44" i="6"/>
  <c r="K43" i="6"/>
  <c r="J43" i="6"/>
  <c r="I43" i="6"/>
  <c r="H43" i="6"/>
  <c r="G43" i="6"/>
  <c r="F43" i="6"/>
  <c r="E43" i="6"/>
  <c r="L43" i="6" s="1"/>
  <c r="K42" i="6"/>
  <c r="J42" i="6"/>
  <c r="I42" i="6"/>
  <c r="H42" i="6"/>
  <c r="G42" i="6"/>
  <c r="F42" i="6"/>
  <c r="E42" i="6"/>
  <c r="L42" i="6" s="1"/>
  <c r="K41" i="6"/>
  <c r="L41" i="6" s="1"/>
  <c r="J41" i="6"/>
  <c r="I41" i="6"/>
  <c r="H41" i="6"/>
  <c r="G41" i="6"/>
  <c r="F41" i="6"/>
  <c r="E41" i="6"/>
  <c r="K40" i="6"/>
  <c r="J40" i="6"/>
  <c r="I40" i="6"/>
  <c r="H40" i="6"/>
  <c r="G40" i="6"/>
  <c r="F40" i="6"/>
  <c r="E40" i="6"/>
  <c r="L40" i="6" s="1"/>
  <c r="K39" i="6"/>
  <c r="L39" i="6" s="1"/>
  <c r="J39" i="6"/>
  <c r="I39" i="6"/>
  <c r="H39" i="6"/>
  <c r="G39" i="6"/>
  <c r="F39" i="6"/>
  <c r="E39" i="6"/>
  <c r="K38" i="6"/>
  <c r="J38" i="6"/>
  <c r="I38" i="6"/>
  <c r="H38" i="6"/>
  <c r="G38" i="6"/>
  <c r="F38" i="6"/>
  <c r="E38" i="6"/>
  <c r="L38" i="6" s="1"/>
  <c r="K37" i="6"/>
  <c r="J37" i="6"/>
  <c r="I37" i="6"/>
  <c r="H37" i="6"/>
  <c r="G37" i="6"/>
  <c r="F37" i="6"/>
  <c r="E37" i="6"/>
  <c r="L37" i="6" s="1"/>
  <c r="K36" i="6"/>
  <c r="L36" i="6" s="1"/>
  <c r="J36" i="6"/>
  <c r="I36" i="6"/>
  <c r="H36" i="6"/>
  <c r="G36" i="6"/>
  <c r="F36" i="6"/>
  <c r="E36" i="6"/>
  <c r="K35" i="6"/>
  <c r="J35" i="6"/>
  <c r="I35" i="6"/>
  <c r="H35" i="6"/>
  <c r="G35" i="6"/>
  <c r="F35" i="6"/>
  <c r="E35" i="6"/>
  <c r="L35" i="6" s="1"/>
  <c r="K34" i="6"/>
  <c r="J34" i="6"/>
  <c r="I34" i="6"/>
  <c r="H34" i="6"/>
  <c r="G34" i="6"/>
  <c r="F34" i="6"/>
  <c r="E34" i="6"/>
  <c r="L34" i="6" s="1"/>
  <c r="K33" i="6"/>
  <c r="J33" i="6"/>
  <c r="I33" i="6"/>
  <c r="H33" i="6"/>
  <c r="G33" i="6"/>
  <c r="F33" i="6"/>
  <c r="E33" i="6"/>
  <c r="L33" i="6" s="1"/>
  <c r="K32" i="6"/>
  <c r="J32" i="6"/>
  <c r="I32" i="6"/>
  <c r="H32" i="6"/>
  <c r="G32" i="6"/>
  <c r="F32" i="6"/>
  <c r="E32" i="6"/>
  <c r="L32" i="6" s="1"/>
  <c r="K31" i="6"/>
  <c r="L31" i="6" s="1"/>
  <c r="J31" i="6"/>
  <c r="I31" i="6"/>
  <c r="H31" i="6"/>
  <c r="G31" i="6"/>
  <c r="F31" i="6"/>
  <c r="E31" i="6"/>
  <c r="K30" i="6"/>
  <c r="J30" i="6"/>
  <c r="I30" i="6"/>
  <c r="H30" i="6"/>
  <c r="G30" i="6"/>
  <c r="F30" i="6"/>
  <c r="E30" i="6"/>
  <c r="K29" i="6"/>
  <c r="J29" i="6"/>
  <c r="I29" i="6"/>
  <c r="H29" i="6"/>
  <c r="G29" i="6"/>
  <c r="F29" i="6"/>
  <c r="E29" i="6"/>
  <c r="L29" i="6" s="1"/>
  <c r="K28" i="6"/>
  <c r="J28" i="6"/>
  <c r="I28" i="6"/>
  <c r="H28" i="6"/>
  <c r="G28" i="6"/>
  <c r="F28" i="6"/>
  <c r="E28" i="6"/>
  <c r="L28" i="6" s="1"/>
  <c r="K27" i="6"/>
  <c r="J27" i="6"/>
  <c r="I27" i="6"/>
  <c r="H27" i="6"/>
  <c r="G27" i="6"/>
  <c r="F27" i="6"/>
  <c r="E27" i="6"/>
  <c r="L27" i="6" s="1"/>
  <c r="K26" i="6"/>
  <c r="L26" i="6" s="1"/>
  <c r="J26" i="6"/>
  <c r="I26" i="6"/>
  <c r="H26" i="6"/>
  <c r="G26" i="6"/>
  <c r="F26" i="6"/>
  <c r="E26" i="6"/>
  <c r="K25" i="6"/>
  <c r="J25" i="6"/>
  <c r="I25" i="6"/>
  <c r="H25" i="6"/>
  <c r="G25" i="6"/>
  <c r="F25" i="6"/>
  <c r="E25" i="6"/>
  <c r="L25" i="6" s="1"/>
  <c r="K24" i="6"/>
  <c r="J24" i="6"/>
  <c r="I24" i="6"/>
  <c r="H24" i="6"/>
  <c r="G24" i="6"/>
  <c r="F24" i="6"/>
  <c r="E24" i="6"/>
  <c r="L24" i="6" s="1"/>
  <c r="K23" i="6"/>
  <c r="J23" i="6"/>
  <c r="I23" i="6"/>
  <c r="H23" i="6"/>
  <c r="G23" i="6"/>
  <c r="F23" i="6"/>
  <c r="E23" i="6"/>
  <c r="K22" i="6"/>
  <c r="J22" i="6"/>
  <c r="I22" i="6"/>
  <c r="H22" i="6"/>
  <c r="G22" i="6"/>
  <c r="F22" i="6"/>
  <c r="E22" i="6"/>
  <c r="L22" i="6" s="1"/>
  <c r="K21" i="6"/>
  <c r="L21" i="6" s="1"/>
  <c r="J21" i="6"/>
  <c r="I21" i="6"/>
  <c r="H21" i="6"/>
  <c r="G21" i="6"/>
  <c r="F21" i="6"/>
  <c r="E21" i="6"/>
  <c r="K20" i="6"/>
  <c r="J20" i="6"/>
  <c r="I20" i="6"/>
  <c r="H20" i="6"/>
  <c r="G20" i="6"/>
  <c r="F20" i="6"/>
  <c r="E20" i="6"/>
  <c r="K19" i="6"/>
  <c r="J19" i="6"/>
  <c r="I19" i="6"/>
  <c r="H19" i="6"/>
  <c r="G19" i="6"/>
  <c r="F19" i="6"/>
  <c r="E19" i="6"/>
  <c r="L19" i="6" s="1"/>
  <c r="K18" i="6"/>
  <c r="J18" i="6"/>
  <c r="I18" i="6"/>
  <c r="H18" i="6"/>
  <c r="G18" i="6"/>
  <c r="F18" i="6"/>
  <c r="E18" i="6"/>
  <c r="L18" i="6" s="1"/>
  <c r="K17" i="6"/>
  <c r="J17" i="6"/>
  <c r="I17" i="6"/>
  <c r="H17" i="6"/>
  <c r="G17" i="6"/>
  <c r="F17" i="6"/>
  <c r="E17" i="6"/>
  <c r="L17" i="6" s="1"/>
  <c r="K16" i="6"/>
  <c r="L16" i="6" s="1"/>
  <c r="J16" i="6"/>
  <c r="I16" i="6"/>
  <c r="H16" i="6"/>
  <c r="G16" i="6"/>
  <c r="F16" i="6"/>
  <c r="E16" i="6"/>
  <c r="K15" i="6"/>
  <c r="J15" i="6"/>
  <c r="I15" i="6"/>
  <c r="H15" i="6"/>
  <c r="G15" i="6"/>
  <c r="F15" i="6"/>
  <c r="E15" i="6"/>
  <c r="L15" i="6" s="1"/>
  <c r="K14" i="6"/>
  <c r="J14" i="6"/>
  <c r="I14" i="6"/>
  <c r="H14" i="6"/>
  <c r="G14" i="6"/>
  <c r="F14" i="6"/>
  <c r="E14" i="6"/>
  <c r="L14" i="6" s="1"/>
  <c r="K13" i="6"/>
  <c r="J13" i="6"/>
  <c r="I13" i="6"/>
  <c r="H13" i="6"/>
  <c r="G13" i="6"/>
  <c r="F13" i="6"/>
  <c r="E13" i="6"/>
  <c r="K12" i="6"/>
  <c r="J12" i="6"/>
  <c r="I12" i="6"/>
  <c r="H12" i="6"/>
  <c r="G12" i="6"/>
  <c r="F12" i="6"/>
  <c r="E12" i="6"/>
  <c r="L12" i="6" s="1"/>
  <c r="K11" i="6"/>
  <c r="L11" i="6" s="1"/>
  <c r="J11" i="6"/>
  <c r="I11" i="6"/>
  <c r="H11" i="6"/>
  <c r="G11" i="6"/>
  <c r="F11" i="6"/>
  <c r="E11" i="6"/>
  <c r="K10" i="6"/>
  <c r="J10" i="6"/>
  <c r="I10" i="6"/>
  <c r="H10" i="6"/>
  <c r="G10" i="6"/>
  <c r="F10" i="6"/>
  <c r="E10" i="6"/>
  <c r="K9" i="6"/>
  <c r="J9" i="6"/>
  <c r="I9" i="6"/>
  <c r="H9" i="6"/>
  <c r="G9" i="6"/>
  <c r="F9" i="6"/>
  <c r="E9" i="6"/>
  <c r="L9" i="6" s="1"/>
  <c r="K8" i="6"/>
  <c r="J8" i="6"/>
  <c r="I8" i="6"/>
  <c r="H8" i="6"/>
  <c r="G8" i="6"/>
  <c r="F8" i="6"/>
  <c r="E8" i="6"/>
  <c r="L8" i="6" s="1"/>
  <c r="K7" i="6"/>
  <c r="J7" i="6"/>
  <c r="I7" i="6"/>
  <c r="H7" i="6"/>
  <c r="G7" i="6"/>
  <c r="F7" i="6"/>
  <c r="E7" i="6"/>
  <c r="L7" i="6" s="1"/>
  <c r="K6" i="6"/>
  <c r="L6" i="6" s="1"/>
  <c r="J6" i="6"/>
  <c r="I6" i="6"/>
  <c r="H6" i="6"/>
  <c r="G6" i="6"/>
  <c r="F6" i="6"/>
  <c r="E6" i="6"/>
  <c r="K5" i="6"/>
  <c r="J5" i="6"/>
  <c r="I5" i="6"/>
  <c r="H5" i="6"/>
  <c r="G5" i="6"/>
  <c r="F5" i="6"/>
  <c r="E5" i="6"/>
  <c r="L5" i="6" s="1"/>
  <c r="K4" i="6"/>
  <c r="J4" i="6"/>
  <c r="I4" i="6"/>
  <c r="H4" i="6"/>
  <c r="G4" i="6"/>
  <c r="F4" i="6"/>
  <c r="E4" i="6"/>
  <c r="L4" i="6" s="1"/>
  <c r="K116" i="5"/>
  <c r="J116" i="5"/>
  <c r="I116" i="5"/>
  <c r="H116" i="5"/>
  <c r="G116" i="5"/>
  <c r="F116" i="5"/>
  <c r="E116" i="5"/>
  <c r="K115" i="5"/>
  <c r="J115" i="5"/>
  <c r="I115" i="5"/>
  <c r="H115" i="5"/>
  <c r="G115" i="5"/>
  <c r="F115" i="5"/>
  <c r="E115" i="5"/>
  <c r="L115" i="5" s="1"/>
  <c r="K114" i="5"/>
  <c r="L114" i="5" s="1"/>
  <c r="J114" i="5"/>
  <c r="I114" i="5"/>
  <c r="H114" i="5"/>
  <c r="G114" i="5"/>
  <c r="F114" i="5"/>
  <c r="E114" i="5"/>
  <c r="K113" i="5"/>
  <c r="J113" i="5"/>
  <c r="I113" i="5"/>
  <c r="H113" i="5"/>
  <c r="G113" i="5"/>
  <c r="F113" i="5"/>
  <c r="E113" i="5"/>
  <c r="K112" i="5"/>
  <c r="J112" i="5"/>
  <c r="I112" i="5"/>
  <c r="H112" i="5"/>
  <c r="G112" i="5"/>
  <c r="F112" i="5"/>
  <c r="E112" i="5"/>
  <c r="L112" i="5" s="1"/>
  <c r="K111" i="5"/>
  <c r="J111" i="5"/>
  <c r="I111" i="5"/>
  <c r="H111" i="5"/>
  <c r="G111" i="5"/>
  <c r="F111" i="5"/>
  <c r="E111" i="5"/>
  <c r="L111" i="5" s="1"/>
  <c r="K110" i="5"/>
  <c r="J110" i="5"/>
  <c r="I110" i="5"/>
  <c r="H110" i="5"/>
  <c r="G110" i="5"/>
  <c r="F110" i="5"/>
  <c r="E110" i="5"/>
  <c r="L110" i="5" s="1"/>
  <c r="K109" i="5"/>
  <c r="L109" i="5" s="1"/>
  <c r="J109" i="5"/>
  <c r="I109" i="5"/>
  <c r="H109" i="5"/>
  <c r="G109" i="5"/>
  <c r="F109" i="5"/>
  <c r="E109" i="5"/>
  <c r="K108" i="5"/>
  <c r="J108" i="5"/>
  <c r="I108" i="5"/>
  <c r="H108" i="5"/>
  <c r="G108" i="5"/>
  <c r="F108" i="5"/>
  <c r="E108" i="5"/>
  <c r="L108" i="5" s="1"/>
  <c r="K107" i="5"/>
  <c r="J107" i="5"/>
  <c r="I107" i="5"/>
  <c r="H107" i="5"/>
  <c r="G107" i="5"/>
  <c r="F107" i="5"/>
  <c r="E107" i="5"/>
  <c r="L107" i="5" s="1"/>
  <c r="K106" i="5"/>
  <c r="J106" i="5"/>
  <c r="I106" i="5"/>
  <c r="H106" i="5"/>
  <c r="G106" i="5"/>
  <c r="F106" i="5"/>
  <c r="E106" i="5"/>
  <c r="L105" i="5"/>
  <c r="K105" i="5"/>
  <c r="J105" i="5"/>
  <c r="I105" i="5"/>
  <c r="H105" i="5"/>
  <c r="G105" i="5"/>
  <c r="F105" i="5"/>
  <c r="E105" i="5"/>
  <c r="K104" i="5"/>
  <c r="L104" i="5" s="1"/>
  <c r="J104" i="5"/>
  <c r="I104" i="5"/>
  <c r="H104" i="5"/>
  <c r="G104" i="5"/>
  <c r="F104" i="5"/>
  <c r="E104" i="5"/>
  <c r="K103" i="5"/>
  <c r="J103" i="5"/>
  <c r="I103" i="5"/>
  <c r="H103" i="5"/>
  <c r="G103" i="5"/>
  <c r="F103" i="5"/>
  <c r="E103" i="5"/>
  <c r="L103" i="5" s="1"/>
  <c r="K102" i="5"/>
  <c r="J102" i="5"/>
  <c r="I102" i="5"/>
  <c r="H102" i="5"/>
  <c r="G102" i="5"/>
  <c r="F102" i="5"/>
  <c r="E102" i="5"/>
  <c r="L102" i="5" s="1"/>
  <c r="K101" i="5"/>
  <c r="J101" i="5"/>
  <c r="I101" i="5"/>
  <c r="H101" i="5"/>
  <c r="G101" i="5"/>
  <c r="F101" i="5"/>
  <c r="E101" i="5"/>
  <c r="L101" i="5" s="1"/>
  <c r="K100" i="5"/>
  <c r="J100" i="5"/>
  <c r="I100" i="5"/>
  <c r="H100" i="5"/>
  <c r="G100" i="5"/>
  <c r="F100" i="5"/>
  <c r="E100" i="5"/>
  <c r="L100" i="5" s="1"/>
  <c r="K99" i="5"/>
  <c r="L99" i="5" s="1"/>
  <c r="J99" i="5"/>
  <c r="I99" i="5"/>
  <c r="H99" i="5"/>
  <c r="G99" i="5"/>
  <c r="F99" i="5"/>
  <c r="E99" i="5"/>
  <c r="K98" i="5"/>
  <c r="J98" i="5"/>
  <c r="I98" i="5"/>
  <c r="H98" i="5"/>
  <c r="G98" i="5"/>
  <c r="F98" i="5"/>
  <c r="E98" i="5"/>
  <c r="K97" i="5"/>
  <c r="J97" i="5"/>
  <c r="I97" i="5"/>
  <c r="H97" i="5"/>
  <c r="G97" i="5"/>
  <c r="F97" i="5"/>
  <c r="E97" i="5"/>
  <c r="L97" i="5" s="1"/>
  <c r="K96" i="5"/>
  <c r="J96" i="5"/>
  <c r="I96" i="5"/>
  <c r="H96" i="5"/>
  <c r="G96" i="5"/>
  <c r="F96" i="5"/>
  <c r="E96" i="5"/>
  <c r="L96" i="5" s="1"/>
  <c r="L95" i="5"/>
  <c r="K95" i="5"/>
  <c r="J95" i="5"/>
  <c r="I95" i="5"/>
  <c r="H95" i="5"/>
  <c r="G95" i="5"/>
  <c r="F95" i="5"/>
  <c r="E95" i="5"/>
  <c r="K94" i="5"/>
  <c r="L94" i="5" s="1"/>
  <c r="J94" i="5"/>
  <c r="I94" i="5"/>
  <c r="H94" i="5"/>
  <c r="G94" i="5"/>
  <c r="F94" i="5"/>
  <c r="E94" i="5"/>
  <c r="K93" i="5"/>
  <c r="J93" i="5"/>
  <c r="I93" i="5"/>
  <c r="H93" i="5"/>
  <c r="G93" i="5"/>
  <c r="F93" i="5"/>
  <c r="E93" i="5"/>
  <c r="L93" i="5" s="1"/>
  <c r="K92" i="5"/>
  <c r="J92" i="5"/>
  <c r="I92" i="5"/>
  <c r="H92" i="5"/>
  <c r="G92" i="5"/>
  <c r="F92" i="5"/>
  <c r="E92" i="5"/>
  <c r="L92" i="5" s="1"/>
  <c r="L91" i="5"/>
  <c r="K91" i="5"/>
  <c r="J91" i="5"/>
  <c r="I91" i="5"/>
  <c r="H91" i="5"/>
  <c r="G91" i="5"/>
  <c r="F91" i="5"/>
  <c r="E91" i="5"/>
  <c r="L90" i="5"/>
  <c r="K90" i="5"/>
  <c r="J90" i="5"/>
  <c r="I90" i="5"/>
  <c r="H90" i="5"/>
  <c r="G90" i="5"/>
  <c r="F90" i="5"/>
  <c r="E90" i="5"/>
  <c r="L89" i="5"/>
  <c r="K89" i="5"/>
  <c r="J89" i="5"/>
  <c r="I89" i="5"/>
  <c r="H89" i="5"/>
  <c r="G89" i="5"/>
  <c r="F89" i="5"/>
  <c r="E89" i="5"/>
  <c r="K88" i="5"/>
  <c r="J88" i="5"/>
  <c r="I88" i="5"/>
  <c r="H88" i="5"/>
  <c r="G88" i="5"/>
  <c r="F88" i="5"/>
  <c r="E88" i="5"/>
  <c r="L88" i="5" s="1"/>
  <c r="K87" i="5"/>
  <c r="J87" i="5"/>
  <c r="I87" i="5"/>
  <c r="H87" i="5"/>
  <c r="G87" i="5"/>
  <c r="F87" i="5"/>
  <c r="E87" i="5"/>
  <c r="L87" i="5" s="1"/>
  <c r="K86" i="5"/>
  <c r="L86" i="5" s="1"/>
  <c r="J86" i="5"/>
  <c r="I86" i="5"/>
  <c r="H86" i="5"/>
  <c r="G86" i="5"/>
  <c r="F86" i="5"/>
  <c r="E86" i="5"/>
  <c r="K85" i="5"/>
  <c r="J85" i="5"/>
  <c r="I85" i="5"/>
  <c r="H85" i="5"/>
  <c r="G85" i="5"/>
  <c r="F85" i="5"/>
  <c r="E85" i="5"/>
  <c r="L85" i="5" s="1"/>
  <c r="L84" i="5"/>
  <c r="K84" i="5"/>
  <c r="J84" i="5"/>
  <c r="I84" i="5"/>
  <c r="H84" i="5"/>
  <c r="G84" i="5"/>
  <c r="F84" i="5"/>
  <c r="E84" i="5"/>
  <c r="K83" i="5"/>
  <c r="J83" i="5"/>
  <c r="I83" i="5"/>
  <c r="H83" i="5"/>
  <c r="G83" i="5"/>
  <c r="F83" i="5"/>
  <c r="E83" i="5"/>
  <c r="K82" i="5"/>
  <c r="J82" i="5"/>
  <c r="I82" i="5"/>
  <c r="H82" i="5"/>
  <c r="G82" i="5"/>
  <c r="F82" i="5"/>
  <c r="E82" i="5"/>
  <c r="L82" i="5" s="1"/>
  <c r="K81" i="5"/>
  <c r="J81" i="5"/>
  <c r="I81" i="5"/>
  <c r="H81" i="5"/>
  <c r="G81" i="5"/>
  <c r="F81" i="5"/>
  <c r="E81" i="5"/>
  <c r="L81" i="5" s="1"/>
  <c r="L80" i="5"/>
  <c r="K80" i="5"/>
  <c r="J80" i="5"/>
  <c r="I80" i="5"/>
  <c r="H80" i="5"/>
  <c r="G80" i="5"/>
  <c r="F80" i="5"/>
  <c r="E80" i="5"/>
  <c r="K79" i="5"/>
  <c r="L79" i="5" s="1"/>
  <c r="J79" i="5"/>
  <c r="I79" i="5"/>
  <c r="H79" i="5"/>
  <c r="G79" i="5"/>
  <c r="F79" i="5"/>
  <c r="E79" i="5"/>
  <c r="K78" i="5"/>
  <c r="J78" i="5"/>
  <c r="I78" i="5"/>
  <c r="H78" i="5"/>
  <c r="G78" i="5"/>
  <c r="F78" i="5"/>
  <c r="E78" i="5"/>
  <c r="K77" i="5"/>
  <c r="J77" i="5"/>
  <c r="I77" i="5"/>
  <c r="H77" i="5"/>
  <c r="G77" i="5"/>
  <c r="F77" i="5"/>
  <c r="E77" i="5"/>
  <c r="L77" i="5" s="1"/>
  <c r="L76" i="5"/>
  <c r="K76" i="5"/>
  <c r="J76" i="5"/>
  <c r="I76" i="5"/>
  <c r="H76" i="5"/>
  <c r="G76" i="5"/>
  <c r="F76" i="5"/>
  <c r="E76" i="5"/>
  <c r="K75" i="5"/>
  <c r="J75" i="5"/>
  <c r="I75" i="5"/>
  <c r="H75" i="5"/>
  <c r="G75" i="5"/>
  <c r="F75" i="5"/>
  <c r="E75" i="5"/>
  <c r="L75" i="5" s="1"/>
  <c r="L74" i="5"/>
  <c r="K74" i="5"/>
  <c r="J74" i="5"/>
  <c r="I74" i="5"/>
  <c r="H74" i="5"/>
  <c r="G74" i="5"/>
  <c r="F74" i="5"/>
  <c r="E74" i="5"/>
  <c r="K73" i="5"/>
  <c r="J73" i="5"/>
  <c r="I73" i="5"/>
  <c r="H73" i="5"/>
  <c r="G73" i="5"/>
  <c r="F73" i="5"/>
  <c r="E73" i="5"/>
  <c r="L73" i="5" s="1"/>
  <c r="K72" i="5"/>
  <c r="J72" i="5"/>
  <c r="I72" i="5"/>
  <c r="H72" i="5"/>
  <c r="G72" i="5"/>
  <c r="F72" i="5"/>
  <c r="E72" i="5"/>
  <c r="L72" i="5" s="1"/>
  <c r="K71" i="5"/>
  <c r="J71" i="5"/>
  <c r="I71" i="5"/>
  <c r="H71" i="5"/>
  <c r="G71" i="5"/>
  <c r="F71" i="5"/>
  <c r="E71" i="5"/>
  <c r="L71" i="5" s="1"/>
  <c r="L70" i="5"/>
  <c r="K70" i="5"/>
  <c r="J70" i="5"/>
  <c r="I70" i="5"/>
  <c r="H70" i="5"/>
  <c r="G70" i="5"/>
  <c r="F70" i="5"/>
  <c r="E70" i="5"/>
  <c r="K69" i="5"/>
  <c r="L69" i="5" s="1"/>
  <c r="J69" i="5"/>
  <c r="I69" i="5"/>
  <c r="H69" i="5"/>
  <c r="G69" i="5"/>
  <c r="F69" i="5"/>
  <c r="E69" i="5"/>
  <c r="K68" i="5"/>
  <c r="J68" i="5"/>
  <c r="I68" i="5"/>
  <c r="H68" i="5"/>
  <c r="G68" i="5"/>
  <c r="F68" i="5"/>
  <c r="E68" i="5"/>
  <c r="L68" i="5" s="1"/>
  <c r="K67" i="5"/>
  <c r="J67" i="5"/>
  <c r="I67" i="5"/>
  <c r="H67" i="5"/>
  <c r="G67" i="5"/>
  <c r="F67" i="5"/>
  <c r="E67" i="5"/>
  <c r="L67" i="5" s="1"/>
  <c r="L66" i="5"/>
  <c r="K66" i="5"/>
  <c r="J66" i="5"/>
  <c r="I66" i="5"/>
  <c r="H66" i="5"/>
  <c r="G66" i="5"/>
  <c r="F66" i="5"/>
  <c r="E66" i="5"/>
  <c r="K65" i="5"/>
  <c r="J65" i="5"/>
  <c r="I65" i="5"/>
  <c r="H65" i="5"/>
  <c r="G65" i="5"/>
  <c r="F65" i="5"/>
  <c r="E65" i="5"/>
  <c r="L65" i="5" s="1"/>
  <c r="L64" i="5"/>
  <c r="K64" i="5"/>
  <c r="J64" i="5"/>
  <c r="I64" i="5"/>
  <c r="H64" i="5"/>
  <c r="G64" i="5"/>
  <c r="F64" i="5"/>
  <c r="E64" i="5"/>
  <c r="K63" i="5"/>
  <c r="J63" i="5"/>
  <c r="I63" i="5"/>
  <c r="H63" i="5"/>
  <c r="G63" i="5"/>
  <c r="F63" i="5"/>
  <c r="E63" i="5"/>
  <c r="L63" i="5" s="1"/>
  <c r="K62" i="5"/>
  <c r="J62" i="5"/>
  <c r="I62" i="5"/>
  <c r="H62" i="5"/>
  <c r="G62" i="5"/>
  <c r="F62" i="5"/>
  <c r="E62" i="5"/>
  <c r="L62" i="5" s="1"/>
  <c r="K61" i="5"/>
  <c r="J61" i="5"/>
  <c r="I61" i="5"/>
  <c r="H61" i="5"/>
  <c r="G61" i="5"/>
  <c r="F61" i="5"/>
  <c r="E61" i="5"/>
  <c r="L61" i="5" s="1"/>
  <c r="K60" i="5"/>
  <c r="J60" i="5"/>
  <c r="I60" i="5"/>
  <c r="H60" i="5"/>
  <c r="G60" i="5"/>
  <c r="F60" i="5"/>
  <c r="E60" i="5"/>
  <c r="L60" i="5" s="1"/>
  <c r="L59" i="5"/>
  <c r="K59" i="5"/>
  <c r="J59" i="5"/>
  <c r="I59" i="5"/>
  <c r="H59" i="5"/>
  <c r="G59" i="5"/>
  <c r="F59" i="5"/>
  <c r="E59" i="5"/>
  <c r="K58" i="5"/>
  <c r="J58" i="5"/>
  <c r="I58" i="5"/>
  <c r="H58" i="5"/>
  <c r="G58" i="5"/>
  <c r="F58" i="5"/>
  <c r="E58" i="5"/>
  <c r="K57" i="5"/>
  <c r="J57" i="5"/>
  <c r="I57" i="5"/>
  <c r="H57" i="5"/>
  <c r="G57" i="5"/>
  <c r="F57" i="5"/>
  <c r="E57" i="5"/>
  <c r="L57" i="5" s="1"/>
  <c r="K56" i="5"/>
  <c r="J56" i="5"/>
  <c r="I56" i="5"/>
  <c r="H56" i="5"/>
  <c r="G56" i="5"/>
  <c r="F56" i="5"/>
  <c r="E56" i="5"/>
  <c r="L56" i="5" s="1"/>
  <c r="K55" i="5"/>
  <c r="J55" i="5"/>
  <c r="I55" i="5"/>
  <c r="H55" i="5"/>
  <c r="G55" i="5"/>
  <c r="F55" i="5"/>
  <c r="E55" i="5"/>
  <c r="L55" i="5" s="1"/>
  <c r="K54" i="5"/>
  <c r="L54" i="5" s="1"/>
  <c r="J54" i="5"/>
  <c r="I54" i="5"/>
  <c r="H54" i="5"/>
  <c r="G54" i="5"/>
  <c r="F54" i="5"/>
  <c r="E54" i="5"/>
  <c r="K53" i="5"/>
  <c r="J53" i="5"/>
  <c r="I53" i="5"/>
  <c r="H53" i="5"/>
  <c r="G53" i="5"/>
  <c r="F53" i="5"/>
  <c r="E53" i="5"/>
  <c r="K52" i="5"/>
  <c r="J52" i="5"/>
  <c r="I52" i="5"/>
  <c r="H52" i="5"/>
  <c r="G52" i="5"/>
  <c r="F52" i="5"/>
  <c r="E52" i="5"/>
  <c r="L52" i="5" s="1"/>
  <c r="K51" i="5"/>
  <c r="J51" i="5"/>
  <c r="I51" i="5"/>
  <c r="H51" i="5"/>
  <c r="G51" i="5"/>
  <c r="F51" i="5"/>
  <c r="E51" i="5"/>
  <c r="L51" i="5" s="1"/>
  <c r="K50" i="5"/>
  <c r="J50" i="5"/>
  <c r="I50" i="5"/>
  <c r="H50" i="5"/>
  <c r="G50" i="5"/>
  <c r="F50" i="5"/>
  <c r="E50" i="5"/>
  <c r="L50" i="5" s="1"/>
  <c r="L49" i="5"/>
  <c r="K49" i="5"/>
  <c r="J49" i="5"/>
  <c r="I49" i="5"/>
  <c r="H49" i="5"/>
  <c r="G49" i="5"/>
  <c r="F49" i="5"/>
  <c r="E49" i="5"/>
  <c r="K48" i="5"/>
  <c r="J48" i="5"/>
  <c r="I48" i="5"/>
  <c r="H48" i="5"/>
  <c r="G48" i="5"/>
  <c r="F48" i="5"/>
  <c r="E48" i="5"/>
  <c r="L48" i="5" s="1"/>
  <c r="K47" i="5"/>
  <c r="J47" i="5"/>
  <c r="I47" i="5"/>
  <c r="H47" i="5"/>
  <c r="G47" i="5"/>
  <c r="F47" i="5"/>
  <c r="E47" i="5"/>
  <c r="L47" i="5" s="1"/>
  <c r="K46" i="5"/>
  <c r="J46" i="5"/>
  <c r="I46" i="5"/>
  <c r="H46" i="5"/>
  <c r="G46" i="5"/>
  <c r="F46" i="5"/>
  <c r="E46" i="5"/>
  <c r="L46" i="5" s="1"/>
  <c r="L45" i="5"/>
  <c r="K45" i="5"/>
  <c r="J45" i="5"/>
  <c r="I45" i="5"/>
  <c r="H45" i="5"/>
  <c r="G45" i="5"/>
  <c r="F45" i="5"/>
  <c r="E45" i="5"/>
  <c r="K44" i="5"/>
  <c r="L44" i="5" s="1"/>
  <c r="J44" i="5"/>
  <c r="I44" i="5"/>
  <c r="H44" i="5"/>
  <c r="G44" i="5"/>
  <c r="F44" i="5"/>
  <c r="E44" i="5"/>
  <c r="K43" i="5"/>
  <c r="J43" i="5"/>
  <c r="I43" i="5"/>
  <c r="H43" i="5"/>
  <c r="G43" i="5"/>
  <c r="F43" i="5"/>
  <c r="E43" i="5"/>
  <c r="L43" i="5" s="1"/>
  <c r="K42" i="5"/>
  <c r="J42" i="5"/>
  <c r="I42" i="5"/>
  <c r="H42" i="5"/>
  <c r="G42" i="5"/>
  <c r="F42" i="5"/>
  <c r="E42" i="5"/>
  <c r="L42" i="5" s="1"/>
  <c r="L41" i="5"/>
  <c r="K41" i="5"/>
  <c r="J41" i="5"/>
  <c r="I41" i="5"/>
  <c r="H41" i="5"/>
  <c r="G41" i="5"/>
  <c r="F41" i="5"/>
  <c r="E41" i="5"/>
  <c r="K40" i="5"/>
  <c r="J40" i="5"/>
  <c r="I40" i="5"/>
  <c r="H40" i="5"/>
  <c r="G40" i="5"/>
  <c r="F40" i="5"/>
  <c r="E40" i="5"/>
  <c r="L40" i="5" s="1"/>
  <c r="L39" i="5"/>
  <c r="K39" i="5"/>
  <c r="J39" i="5"/>
  <c r="I39" i="5"/>
  <c r="H39" i="5"/>
  <c r="G39" i="5"/>
  <c r="F39" i="5"/>
  <c r="E39" i="5"/>
  <c r="K38" i="5"/>
  <c r="J38" i="5"/>
  <c r="I38" i="5"/>
  <c r="H38" i="5"/>
  <c r="G38" i="5"/>
  <c r="F38" i="5"/>
  <c r="E38" i="5"/>
  <c r="L38" i="5" s="1"/>
  <c r="K37" i="5"/>
  <c r="J37" i="5"/>
  <c r="I37" i="5"/>
  <c r="H37" i="5"/>
  <c r="G37" i="5"/>
  <c r="F37" i="5"/>
  <c r="E37" i="5"/>
  <c r="L37" i="5" s="1"/>
  <c r="K36" i="5"/>
  <c r="J36" i="5"/>
  <c r="I36" i="5"/>
  <c r="H36" i="5"/>
  <c r="G36" i="5"/>
  <c r="F36" i="5"/>
  <c r="E36" i="5"/>
  <c r="L36" i="5" s="1"/>
  <c r="K35" i="5"/>
  <c r="J35" i="5"/>
  <c r="I35" i="5"/>
  <c r="H35" i="5"/>
  <c r="G35" i="5"/>
  <c r="F35" i="5"/>
  <c r="E35" i="5"/>
  <c r="L35" i="5" s="1"/>
  <c r="L34" i="5"/>
  <c r="K34" i="5"/>
  <c r="J34" i="5"/>
  <c r="I34" i="5"/>
  <c r="H34" i="5"/>
  <c r="G34" i="5"/>
  <c r="F34" i="5"/>
  <c r="E34" i="5"/>
  <c r="K33" i="5"/>
  <c r="J33" i="5"/>
  <c r="I33" i="5"/>
  <c r="H33" i="5"/>
  <c r="G33" i="5"/>
  <c r="F33" i="5"/>
  <c r="E33" i="5"/>
  <c r="K32" i="5"/>
  <c r="J32" i="5"/>
  <c r="I32" i="5"/>
  <c r="H32" i="5"/>
  <c r="G32" i="5"/>
  <c r="F32" i="5"/>
  <c r="E32" i="5"/>
  <c r="L32" i="5" s="1"/>
  <c r="K31" i="5"/>
  <c r="J31" i="5"/>
  <c r="I31" i="5"/>
  <c r="H31" i="5"/>
  <c r="G31" i="5"/>
  <c r="F31" i="5"/>
  <c r="E31" i="5"/>
  <c r="L31" i="5" s="1"/>
  <c r="K30" i="5"/>
  <c r="J30" i="5"/>
  <c r="I30" i="5"/>
  <c r="H30" i="5"/>
  <c r="G30" i="5"/>
  <c r="F30" i="5"/>
  <c r="E30" i="5"/>
  <c r="L30" i="5" s="1"/>
  <c r="K29" i="5"/>
  <c r="L29" i="5" s="1"/>
  <c r="J29" i="5"/>
  <c r="I29" i="5"/>
  <c r="H29" i="5"/>
  <c r="G29" i="5"/>
  <c r="F29" i="5"/>
  <c r="E29" i="5"/>
  <c r="K28" i="5"/>
  <c r="J28" i="5"/>
  <c r="I28" i="5"/>
  <c r="H28" i="5"/>
  <c r="G28" i="5"/>
  <c r="F28" i="5"/>
  <c r="E28" i="5"/>
  <c r="K27" i="5"/>
  <c r="J27" i="5"/>
  <c r="I27" i="5"/>
  <c r="H27" i="5"/>
  <c r="G27" i="5"/>
  <c r="F27" i="5"/>
  <c r="E27" i="5"/>
  <c r="L27" i="5" s="1"/>
  <c r="K26" i="5"/>
  <c r="J26" i="5"/>
  <c r="I26" i="5"/>
  <c r="H26" i="5"/>
  <c r="G26" i="5"/>
  <c r="F26" i="5"/>
  <c r="E26" i="5"/>
  <c r="L26" i="5" s="1"/>
  <c r="K25" i="5"/>
  <c r="J25" i="5"/>
  <c r="I25" i="5"/>
  <c r="H25" i="5"/>
  <c r="G25" i="5"/>
  <c r="F25" i="5"/>
  <c r="E25" i="5"/>
  <c r="L25" i="5" s="1"/>
  <c r="L24" i="5"/>
  <c r="K24" i="5"/>
  <c r="J24" i="5"/>
  <c r="I24" i="5"/>
  <c r="H24" i="5"/>
  <c r="G24" i="5"/>
  <c r="F24" i="5"/>
  <c r="E24" i="5"/>
  <c r="K23" i="5"/>
  <c r="J23" i="5"/>
  <c r="I23" i="5"/>
  <c r="H23" i="5"/>
  <c r="G23" i="5"/>
  <c r="F23" i="5"/>
  <c r="E23" i="5"/>
  <c r="L23" i="5" s="1"/>
  <c r="K22" i="5"/>
  <c r="J22" i="5"/>
  <c r="I22" i="5"/>
  <c r="H22" i="5"/>
  <c r="G22" i="5"/>
  <c r="F22" i="5"/>
  <c r="E22" i="5"/>
  <c r="L22" i="5" s="1"/>
  <c r="K21" i="5"/>
  <c r="J21" i="5"/>
  <c r="I21" i="5"/>
  <c r="H21" i="5"/>
  <c r="G21" i="5"/>
  <c r="F21" i="5"/>
  <c r="E21" i="5"/>
  <c r="L21" i="5" s="1"/>
  <c r="L20" i="5"/>
  <c r="K20" i="5"/>
  <c r="J20" i="5"/>
  <c r="I20" i="5"/>
  <c r="H20" i="5"/>
  <c r="G20" i="5"/>
  <c r="F20" i="5"/>
  <c r="E20" i="5"/>
  <c r="K19" i="5"/>
  <c r="L19" i="5" s="1"/>
  <c r="J19" i="5"/>
  <c r="I19" i="5"/>
  <c r="H19" i="5"/>
  <c r="G19" i="5"/>
  <c r="F19" i="5"/>
  <c r="E19" i="5"/>
  <c r="K18" i="5"/>
  <c r="J18" i="5"/>
  <c r="I18" i="5"/>
  <c r="H18" i="5"/>
  <c r="G18" i="5"/>
  <c r="F18" i="5"/>
  <c r="E18" i="5"/>
  <c r="L18" i="5" s="1"/>
  <c r="K17" i="5"/>
  <c r="J17" i="5"/>
  <c r="I17" i="5"/>
  <c r="H17" i="5"/>
  <c r="G17" i="5"/>
  <c r="F17" i="5"/>
  <c r="E17" i="5"/>
  <c r="L17" i="5" s="1"/>
  <c r="L16" i="5"/>
  <c r="K16" i="5"/>
  <c r="J16" i="5"/>
  <c r="I16" i="5"/>
  <c r="H16" i="5"/>
  <c r="G16" i="5"/>
  <c r="F16" i="5"/>
  <c r="E16" i="5"/>
  <c r="K15" i="5"/>
  <c r="J15" i="5"/>
  <c r="I15" i="5"/>
  <c r="H15" i="5"/>
  <c r="G15" i="5"/>
  <c r="F15" i="5"/>
  <c r="E15" i="5"/>
  <c r="L15" i="5" s="1"/>
  <c r="K14" i="5"/>
  <c r="L14" i="5" s="1"/>
  <c r="J14" i="5"/>
  <c r="I14" i="5"/>
  <c r="H14" i="5"/>
  <c r="G14" i="5"/>
  <c r="F14" i="5"/>
  <c r="E14" i="5"/>
  <c r="K13" i="5"/>
  <c r="J13" i="5"/>
  <c r="I13" i="5"/>
  <c r="H13" i="5"/>
  <c r="G13" i="5"/>
  <c r="F13" i="5"/>
  <c r="E13" i="5"/>
  <c r="L13" i="5" s="1"/>
  <c r="K12" i="5"/>
  <c r="J12" i="5"/>
  <c r="I12" i="5"/>
  <c r="H12" i="5"/>
  <c r="G12" i="5"/>
  <c r="F12" i="5"/>
  <c r="E12" i="5"/>
  <c r="L12" i="5" s="1"/>
  <c r="K11" i="5"/>
  <c r="J11" i="5"/>
  <c r="I11" i="5"/>
  <c r="H11" i="5"/>
  <c r="G11" i="5"/>
  <c r="F11" i="5"/>
  <c r="E11" i="5"/>
  <c r="L11" i="5" s="1"/>
  <c r="K10" i="5"/>
  <c r="J10" i="5"/>
  <c r="I10" i="5"/>
  <c r="H10" i="5"/>
  <c r="G10" i="5"/>
  <c r="F10" i="5"/>
  <c r="E10" i="5"/>
  <c r="L10" i="5" s="1"/>
  <c r="L9" i="5"/>
  <c r="K9" i="5"/>
  <c r="J9" i="5"/>
  <c r="I9" i="5"/>
  <c r="H9" i="5"/>
  <c r="G9" i="5"/>
  <c r="F9" i="5"/>
  <c r="E9" i="5"/>
  <c r="K8" i="5"/>
  <c r="J8" i="5"/>
  <c r="I8" i="5"/>
  <c r="H8" i="5"/>
  <c r="G8" i="5"/>
  <c r="F8" i="5"/>
  <c r="E8" i="5"/>
  <c r="K7" i="5"/>
  <c r="J7" i="5"/>
  <c r="I7" i="5"/>
  <c r="H7" i="5"/>
  <c r="G7" i="5"/>
  <c r="F7" i="5"/>
  <c r="E7" i="5"/>
  <c r="L7" i="5" s="1"/>
  <c r="K6" i="5"/>
  <c r="J6" i="5"/>
  <c r="I6" i="5"/>
  <c r="H6" i="5"/>
  <c r="G6" i="5"/>
  <c r="F6" i="5"/>
  <c r="E6" i="5"/>
  <c r="L6" i="5" s="1"/>
  <c r="K5" i="5"/>
  <c r="J5" i="5"/>
  <c r="I5" i="5"/>
  <c r="H5" i="5"/>
  <c r="G5" i="5"/>
  <c r="F5" i="5"/>
  <c r="E5" i="5"/>
  <c r="L5" i="5" s="1"/>
  <c r="K4" i="5"/>
  <c r="L4" i="5" s="1"/>
  <c r="J4" i="5"/>
  <c r="I4" i="5"/>
  <c r="H4" i="5"/>
  <c r="G4" i="5"/>
  <c r="F4" i="5"/>
  <c r="E4" i="5"/>
  <c r="K116" i="4"/>
  <c r="J116" i="4"/>
  <c r="I116" i="4"/>
  <c r="H116" i="4"/>
  <c r="G116" i="4"/>
  <c r="F116" i="4"/>
  <c r="E116" i="4"/>
  <c r="K115" i="4"/>
  <c r="J115" i="4"/>
  <c r="I115" i="4"/>
  <c r="H115" i="4"/>
  <c r="G115" i="4"/>
  <c r="F115" i="4"/>
  <c r="E115" i="4"/>
  <c r="L115" i="4" s="1"/>
  <c r="K114" i="4"/>
  <c r="J114" i="4"/>
  <c r="I114" i="4"/>
  <c r="H114" i="4"/>
  <c r="G114" i="4"/>
  <c r="F114" i="4"/>
  <c r="E114" i="4"/>
  <c r="L114" i="4" s="1"/>
  <c r="K113" i="4"/>
  <c r="J113" i="4"/>
  <c r="I113" i="4"/>
  <c r="H113" i="4"/>
  <c r="G113" i="4"/>
  <c r="F113" i="4"/>
  <c r="E113" i="4"/>
  <c r="L113" i="4" s="1"/>
  <c r="L112" i="4"/>
  <c r="K112" i="4"/>
  <c r="J112" i="4"/>
  <c r="I112" i="4"/>
  <c r="H112" i="4"/>
  <c r="G112" i="4"/>
  <c r="F112" i="4"/>
  <c r="E112" i="4"/>
  <c r="K111" i="4"/>
  <c r="J111" i="4"/>
  <c r="I111" i="4"/>
  <c r="H111" i="4"/>
  <c r="G111" i="4"/>
  <c r="F111" i="4"/>
  <c r="E111" i="4"/>
  <c r="L111" i="4" s="1"/>
  <c r="K110" i="4"/>
  <c r="J110" i="4"/>
  <c r="I110" i="4"/>
  <c r="H110" i="4"/>
  <c r="G110" i="4"/>
  <c r="F110" i="4"/>
  <c r="E110" i="4"/>
  <c r="L110" i="4" s="1"/>
  <c r="K109" i="4"/>
  <c r="J109" i="4"/>
  <c r="I109" i="4"/>
  <c r="H109" i="4"/>
  <c r="G109" i="4"/>
  <c r="F109" i="4"/>
  <c r="E109" i="4"/>
  <c r="L109" i="4" s="1"/>
  <c r="L108" i="4"/>
  <c r="K108" i="4"/>
  <c r="J108" i="4"/>
  <c r="I108" i="4"/>
  <c r="H108" i="4"/>
  <c r="G108" i="4"/>
  <c r="F108" i="4"/>
  <c r="E108" i="4"/>
  <c r="K107" i="4"/>
  <c r="L107" i="4" s="1"/>
  <c r="J107" i="4"/>
  <c r="I107" i="4"/>
  <c r="H107" i="4"/>
  <c r="G107" i="4"/>
  <c r="F107" i="4"/>
  <c r="E107" i="4"/>
  <c r="K106" i="4"/>
  <c r="J106" i="4"/>
  <c r="I106" i="4"/>
  <c r="H106" i="4"/>
  <c r="G106" i="4"/>
  <c r="F106" i="4"/>
  <c r="E106" i="4"/>
  <c r="L106" i="4" s="1"/>
  <c r="K105" i="4"/>
  <c r="J105" i="4"/>
  <c r="I105" i="4"/>
  <c r="H105" i="4"/>
  <c r="G105" i="4"/>
  <c r="F105" i="4"/>
  <c r="E105" i="4"/>
  <c r="L105" i="4" s="1"/>
  <c r="L104" i="4"/>
  <c r="K104" i="4"/>
  <c r="J104" i="4"/>
  <c r="I104" i="4"/>
  <c r="H104" i="4"/>
  <c r="G104" i="4"/>
  <c r="F104" i="4"/>
  <c r="E104" i="4"/>
  <c r="K103" i="4"/>
  <c r="J103" i="4"/>
  <c r="I103" i="4"/>
  <c r="H103" i="4"/>
  <c r="G103" i="4"/>
  <c r="F103" i="4"/>
  <c r="E103" i="4"/>
  <c r="L103" i="4" s="1"/>
  <c r="K102" i="4"/>
  <c r="L102" i="4" s="1"/>
  <c r="J102" i="4"/>
  <c r="I102" i="4"/>
  <c r="H102" i="4"/>
  <c r="G102" i="4"/>
  <c r="F102" i="4"/>
  <c r="E102" i="4"/>
  <c r="K101" i="4"/>
  <c r="J101" i="4"/>
  <c r="I101" i="4"/>
  <c r="H101" i="4"/>
  <c r="G101" i="4"/>
  <c r="F101" i="4"/>
  <c r="E101" i="4"/>
  <c r="L101" i="4" s="1"/>
  <c r="K100" i="4"/>
  <c r="J100" i="4"/>
  <c r="I100" i="4"/>
  <c r="H100" i="4"/>
  <c r="G100" i="4"/>
  <c r="F100" i="4"/>
  <c r="E100" i="4"/>
  <c r="L100" i="4" s="1"/>
  <c r="K99" i="4"/>
  <c r="J99" i="4"/>
  <c r="I99" i="4"/>
  <c r="H99" i="4"/>
  <c r="G99" i="4"/>
  <c r="F99" i="4"/>
  <c r="E99" i="4"/>
  <c r="L99" i="4" s="1"/>
  <c r="K98" i="4"/>
  <c r="J98" i="4"/>
  <c r="I98" i="4"/>
  <c r="H98" i="4"/>
  <c r="G98" i="4"/>
  <c r="F98" i="4"/>
  <c r="E98" i="4"/>
  <c r="L98" i="4" s="1"/>
  <c r="L97" i="4"/>
  <c r="K97" i="4"/>
  <c r="J97" i="4"/>
  <c r="I97" i="4"/>
  <c r="H97" i="4"/>
  <c r="G97" i="4"/>
  <c r="F97" i="4"/>
  <c r="E97" i="4"/>
  <c r="K96" i="4"/>
  <c r="J96" i="4"/>
  <c r="I96" i="4"/>
  <c r="H96" i="4"/>
  <c r="G96" i="4"/>
  <c r="F96" i="4"/>
  <c r="E96" i="4"/>
  <c r="K95" i="4"/>
  <c r="J95" i="4"/>
  <c r="I95" i="4"/>
  <c r="H95" i="4"/>
  <c r="G95" i="4"/>
  <c r="F95" i="4"/>
  <c r="E95" i="4"/>
  <c r="K94" i="4"/>
  <c r="J94" i="4"/>
  <c r="I94" i="4"/>
  <c r="H94" i="4"/>
  <c r="G94" i="4"/>
  <c r="F94" i="4"/>
  <c r="E94" i="4"/>
  <c r="L94" i="4" s="1"/>
  <c r="K93" i="4"/>
  <c r="J93" i="4"/>
  <c r="I93" i="4"/>
  <c r="H93" i="4"/>
  <c r="G93" i="4"/>
  <c r="F93" i="4"/>
  <c r="E93" i="4"/>
  <c r="L93" i="4" s="1"/>
  <c r="K92" i="4"/>
  <c r="J92" i="4"/>
  <c r="I92" i="4"/>
  <c r="H92" i="4"/>
  <c r="G92" i="4"/>
  <c r="F92" i="4"/>
  <c r="E92" i="4"/>
  <c r="L92" i="4" s="1"/>
  <c r="K91" i="4"/>
  <c r="J91" i="4"/>
  <c r="I91" i="4"/>
  <c r="H91" i="4"/>
  <c r="G91" i="4"/>
  <c r="F91" i="4"/>
  <c r="E91" i="4"/>
  <c r="K90" i="4"/>
  <c r="J90" i="4"/>
  <c r="I90" i="4"/>
  <c r="H90" i="4"/>
  <c r="G90" i="4"/>
  <c r="F90" i="4"/>
  <c r="E90" i="4"/>
  <c r="L90" i="4" s="1"/>
  <c r="K89" i="4"/>
  <c r="J89" i="4"/>
  <c r="I89" i="4"/>
  <c r="H89" i="4"/>
  <c r="G89" i="4"/>
  <c r="F89" i="4"/>
  <c r="E89" i="4"/>
  <c r="L89" i="4" s="1"/>
  <c r="K88" i="4"/>
  <c r="J88" i="4"/>
  <c r="I88" i="4"/>
  <c r="H88" i="4"/>
  <c r="G88" i="4"/>
  <c r="F88" i="4"/>
  <c r="E88" i="4"/>
  <c r="L88" i="4" s="1"/>
  <c r="L87" i="4"/>
  <c r="K87" i="4"/>
  <c r="J87" i="4"/>
  <c r="I87" i="4"/>
  <c r="H87" i="4"/>
  <c r="G87" i="4"/>
  <c r="F87" i="4"/>
  <c r="E87" i="4"/>
  <c r="K86" i="4"/>
  <c r="J86" i="4"/>
  <c r="I86" i="4"/>
  <c r="H86" i="4"/>
  <c r="G86" i="4"/>
  <c r="F86" i="4"/>
  <c r="E86" i="4"/>
  <c r="L86" i="4" s="1"/>
  <c r="K85" i="4"/>
  <c r="J85" i="4"/>
  <c r="I85" i="4"/>
  <c r="H85" i="4"/>
  <c r="G85" i="4"/>
  <c r="F85" i="4"/>
  <c r="E85" i="4"/>
  <c r="L85" i="4" s="1"/>
  <c r="K84" i="4"/>
  <c r="J84" i="4"/>
  <c r="I84" i="4"/>
  <c r="H84" i="4"/>
  <c r="G84" i="4"/>
  <c r="F84" i="4"/>
  <c r="E84" i="4"/>
  <c r="L84" i="4" s="1"/>
  <c r="K83" i="4"/>
  <c r="L83" i="4" s="1"/>
  <c r="J83" i="4"/>
  <c r="I83" i="4"/>
  <c r="H83" i="4"/>
  <c r="G83" i="4"/>
  <c r="F83" i="4"/>
  <c r="E83" i="4"/>
  <c r="K82" i="4"/>
  <c r="J82" i="4"/>
  <c r="I82" i="4"/>
  <c r="H82" i="4"/>
  <c r="G82" i="4"/>
  <c r="F82" i="4"/>
  <c r="E82" i="4"/>
  <c r="L82" i="4" s="1"/>
  <c r="K81" i="4"/>
  <c r="J81" i="4"/>
  <c r="I81" i="4"/>
  <c r="H81" i="4"/>
  <c r="G81" i="4"/>
  <c r="F81" i="4"/>
  <c r="E81" i="4"/>
  <c r="L81" i="4" s="1"/>
  <c r="K80" i="4"/>
  <c r="J80" i="4"/>
  <c r="I80" i="4"/>
  <c r="H80" i="4"/>
  <c r="G80" i="4"/>
  <c r="F80" i="4"/>
  <c r="E80" i="4"/>
  <c r="L80" i="4" s="1"/>
  <c r="K79" i="4"/>
  <c r="L79" i="4" s="1"/>
  <c r="J79" i="4"/>
  <c r="I79" i="4"/>
  <c r="H79" i="4"/>
  <c r="G79" i="4"/>
  <c r="F79" i="4"/>
  <c r="E79" i="4"/>
  <c r="K78" i="4"/>
  <c r="J78" i="4"/>
  <c r="I78" i="4"/>
  <c r="H78" i="4"/>
  <c r="G78" i="4"/>
  <c r="F78" i="4"/>
  <c r="E78" i="4"/>
  <c r="L78" i="4" s="1"/>
  <c r="K77" i="4"/>
  <c r="J77" i="4"/>
  <c r="I77" i="4"/>
  <c r="H77" i="4"/>
  <c r="G77" i="4"/>
  <c r="F77" i="4"/>
  <c r="E77" i="4"/>
  <c r="L77" i="4" s="1"/>
  <c r="K76" i="4"/>
  <c r="J76" i="4"/>
  <c r="I76" i="4"/>
  <c r="H76" i="4"/>
  <c r="G76" i="4"/>
  <c r="F76" i="4"/>
  <c r="E76" i="4"/>
  <c r="L76" i="4" s="1"/>
  <c r="K75" i="4"/>
  <c r="J75" i="4"/>
  <c r="I75" i="4"/>
  <c r="H75" i="4"/>
  <c r="G75" i="4"/>
  <c r="F75" i="4"/>
  <c r="E75" i="4"/>
  <c r="K74" i="4"/>
  <c r="J74" i="4"/>
  <c r="I74" i="4"/>
  <c r="H74" i="4"/>
  <c r="G74" i="4"/>
  <c r="F74" i="4"/>
  <c r="E74" i="4"/>
  <c r="L74" i="4" s="1"/>
  <c r="K73" i="4"/>
  <c r="J73" i="4"/>
  <c r="I73" i="4"/>
  <c r="H73" i="4"/>
  <c r="G73" i="4"/>
  <c r="F73" i="4"/>
  <c r="E73" i="4"/>
  <c r="L73" i="4" s="1"/>
  <c r="K72" i="4"/>
  <c r="J72" i="4"/>
  <c r="I72" i="4"/>
  <c r="H72" i="4"/>
  <c r="G72" i="4"/>
  <c r="F72" i="4"/>
  <c r="E72" i="4"/>
  <c r="L72" i="4" s="1"/>
  <c r="K71" i="4"/>
  <c r="J71" i="4"/>
  <c r="I71" i="4"/>
  <c r="H71" i="4"/>
  <c r="G71" i="4"/>
  <c r="F71" i="4"/>
  <c r="E71" i="4"/>
  <c r="K70" i="4"/>
  <c r="J70" i="4"/>
  <c r="I70" i="4"/>
  <c r="H70" i="4"/>
  <c r="G70" i="4"/>
  <c r="F70" i="4"/>
  <c r="E70" i="4"/>
  <c r="K69" i="4"/>
  <c r="J69" i="4"/>
  <c r="I69" i="4"/>
  <c r="H69" i="4"/>
  <c r="G69" i="4"/>
  <c r="F69" i="4"/>
  <c r="E69" i="4"/>
  <c r="L69" i="4" s="1"/>
  <c r="K68" i="4"/>
  <c r="J68" i="4"/>
  <c r="I68" i="4"/>
  <c r="H68" i="4"/>
  <c r="G68" i="4"/>
  <c r="F68" i="4"/>
  <c r="E68" i="4"/>
  <c r="L68" i="4" s="1"/>
  <c r="K67" i="4"/>
  <c r="J67" i="4"/>
  <c r="I67" i="4"/>
  <c r="H67" i="4"/>
  <c r="G67" i="4"/>
  <c r="F67" i="4"/>
  <c r="E67" i="4"/>
  <c r="L67" i="4" s="1"/>
  <c r="K66" i="4"/>
  <c r="J66" i="4"/>
  <c r="I66" i="4"/>
  <c r="H66" i="4"/>
  <c r="G66" i="4"/>
  <c r="F66" i="4"/>
  <c r="E66" i="4"/>
  <c r="K65" i="4"/>
  <c r="J65" i="4"/>
  <c r="I65" i="4"/>
  <c r="H65" i="4"/>
  <c r="G65" i="4"/>
  <c r="F65" i="4"/>
  <c r="E65" i="4"/>
  <c r="L65" i="4" s="1"/>
  <c r="K64" i="4"/>
  <c r="J64" i="4"/>
  <c r="I64" i="4"/>
  <c r="H64" i="4"/>
  <c r="G64" i="4"/>
  <c r="F64" i="4"/>
  <c r="E64" i="4"/>
  <c r="L64" i="4" s="1"/>
  <c r="K63" i="4"/>
  <c r="J63" i="4"/>
  <c r="I63" i="4"/>
  <c r="H63" i="4"/>
  <c r="G63" i="4"/>
  <c r="F63" i="4"/>
  <c r="E63" i="4"/>
  <c r="L63" i="4" s="1"/>
  <c r="L62" i="4"/>
  <c r="K62" i="4"/>
  <c r="J62" i="4"/>
  <c r="I62" i="4"/>
  <c r="H62" i="4"/>
  <c r="G62" i="4"/>
  <c r="F62" i="4"/>
  <c r="E62" i="4"/>
  <c r="K61" i="4"/>
  <c r="J61" i="4"/>
  <c r="I61" i="4"/>
  <c r="H61" i="4"/>
  <c r="G61" i="4"/>
  <c r="F61" i="4"/>
  <c r="E61" i="4"/>
  <c r="K60" i="4"/>
  <c r="J60" i="4"/>
  <c r="I60" i="4"/>
  <c r="H60" i="4"/>
  <c r="G60" i="4"/>
  <c r="F60" i="4"/>
  <c r="E60" i="4"/>
  <c r="L60" i="4" s="1"/>
  <c r="K59" i="4"/>
  <c r="J59" i="4"/>
  <c r="I59" i="4"/>
  <c r="H59" i="4"/>
  <c r="G59" i="4"/>
  <c r="F59" i="4"/>
  <c r="E59" i="4"/>
  <c r="L59" i="4" s="1"/>
  <c r="K58" i="4"/>
  <c r="J58" i="4"/>
  <c r="I58" i="4"/>
  <c r="H58" i="4"/>
  <c r="G58" i="4"/>
  <c r="F58" i="4"/>
  <c r="E58" i="4"/>
  <c r="L58" i="4" s="1"/>
  <c r="K57" i="4"/>
  <c r="L57" i="4" s="1"/>
  <c r="J57" i="4"/>
  <c r="I57" i="4"/>
  <c r="H57" i="4"/>
  <c r="G57" i="4"/>
  <c r="F57" i="4"/>
  <c r="E57" i="4"/>
  <c r="K56" i="4"/>
  <c r="J56" i="4"/>
  <c r="I56" i="4"/>
  <c r="H56" i="4"/>
  <c r="G56" i="4"/>
  <c r="F56" i="4"/>
  <c r="E56" i="4"/>
  <c r="L56" i="4" s="1"/>
  <c r="K55" i="4"/>
  <c r="J55" i="4"/>
  <c r="I55" i="4"/>
  <c r="H55" i="4"/>
  <c r="G55" i="4"/>
  <c r="F55" i="4"/>
  <c r="E55" i="4"/>
  <c r="L55" i="4" s="1"/>
  <c r="K54" i="4"/>
  <c r="J54" i="4"/>
  <c r="I54" i="4"/>
  <c r="H54" i="4"/>
  <c r="G54" i="4"/>
  <c r="F54" i="4"/>
  <c r="E54" i="4"/>
  <c r="L54" i="4" s="1"/>
  <c r="L53" i="4"/>
  <c r="K53" i="4"/>
  <c r="J53" i="4"/>
  <c r="I53" i="4"/>
  <c r="H53" i="4"/>
  <c r="G53" i="4"/>
  <c r="F53" i="4"/>
  <c r="E53" i="4"/>
  <c r="K52" i="4"/>
  <c r="L52" i="4" s="1"/>
  <c r="J52" i="4"/>
  <c r="I52" i="4"/>
  <c r="H52" i="4"/>
  <c r="G52" i="4"/>
  <c r="F52" i="4"/>
  <c r="E52" i="4"/>
  <c r="K51" i="4"/>
  <c r="J51" i="4"/>
  <c r="I51" i="4"/>
  <c r="H51" i="4"/>
  <c r="G51" i="4"/>
  <c r="F51" i="4"/>
  <c r="E51" i="4"/>
  <c r="L51" i="4" s="1"/>
  <c r="K50" i="4"/>
  <c r="J50" i="4"/>
  <c r="I50" i="4"/>
  <c r="H50" i="4"/>
  <c r="G50" i="4"/>
  <c r="F50" i="4"/>
  <c r="E50" i="4"/>
  <c r="L50" i="4" s="1"/>
  <c r="K49" i="4"/>
  <c r="J49" i="4"/>
  <c r="I49" i="4"/>
  <c r="H49" i="4"/>
  <c r="G49" i="4"/>
  <c r="F49" i="4"/>
  <c r="E49" i="4"/>
  <c r="L49" i="4" s="1"/>
  <c r="K48" i="4"/>
  <c r="L48" i="4" s="1"/>
  <c r="J48" i="4"/>
  <c r="I48" i="4"/>
  <c r="H48" i="4"/>
  <c r="G48" i="4"/>
  <c r="F48" i="4"/>
  <c r="E48" i="4"/>
  <c r="K47" i="4"/>
  <c r="J47" i="4"/>
  <c r="I47" i="4"/>
  <c r="H47" i="4"/>
  <c r="G47" i="4"/>
  <c r="F47" i="4"/>
  <c r="E47" i="4"/>
  <c r="L47" i="4" s="1"/>
  <c r="K46" i="4"/>
  <c r="J46" i="4"/>
  <c r="I46" i="4"/>
  <c r="H46" i="4"/>
  <c r="G46" i="4"/>
  <c r="F46" i="4"/>
  <c r="E46" i="4"/>
  <c r="L46" i="4" s="1"/>
  <c r="L45" i="4"/>
  <c r="K45" i="4"/>
  <c r="J45" i="4"/>
  <c r="I45" i="4"/>
  <c r="H45" i="4"/>
  <c r="G45" i="4"/>
  <c r="F45" i="4"/>
  <c r="E45" i="4"/>
  <c r="L44" i="4"/>
  <c r="K44" i="4"/>
  <c r="J44" i="4"/>
  <c r="I44" i="4"/>
  <c r="H44" i="4"/>
  <c r="G44" i="4"/>
  <c r="F44" i="4"/>
  <c r="E44" i="4"/>
  <c r="K43" i="4"/>
  <c r="L43" i="4" s="1"/>
  <c r="J43" i="4"/>
  <c r="I43" i="4"/>
  <c r="H43" i="4"/>
  <c r="G43" i="4"/>
  <c r="F43" i="4"/>
  <c r="E43" i="4"/>
  <c r="K42" i="4"/>
  <c r="J42" i="4"/>
  <c r="I42" i="4"/>
  <c r="H42" i="4"/>
  <c r="G42" i="4"/>
  <c r="F42" i="4"/>
  <c r="E42" i="4"/>
  <c r="L42" i="4" s="1"/>
  <c r="K41" i="4"/>
  <c r="J41" i="4"/>
  <c r="I41" i="4"/>
  <c r="H41" i="4"/>
  <c r="G41" i="4"/>
  <c r="F41" i="4"/>
  <c r="E41" i="4"/>
  <c r="L41" i="4" s="1"/>
  <c r="K40" i="4"/>
  <c r="J40" i="4"/>
  <c r="I40" i="4"/>
  <c r="H40" i="4"/>
  <c r="G40" i="4"/>
  <c r="F40" i="4"/>
  <c r="E40" i="4"/>
  <c r="L40" i="4" s="1"/>
  <c r="K39" i="4"/>
  <c r="L39" i="4" s="1"/>
  <c r="J39" i="4"/>
  <c r="I39" i="4"/>
  <c r="H39" i="4"/>
  <c r="G39" i="4"/>
  <c r="F39" i="4"/>
  <c r="E39" i="4"/>
  <c r="K38" i="4"/>
  <c r="J38" i="4"/>
  <c r="I38" i="4"/>
  <c r="H38" i="4"/>
  <c r="G38" i="4"/>
  <c r="F38" i="4"/>
  <c r="E38" i="4"/>
  <c r="L38" i="4" s="1"/>
  <c r="K37" i="4"/>
  <c r="J37" i="4"/>
  <c r="I37" i="4"/>
  <c r="H37" i="4"/>
  <c r="G37" i="4"/>
  <c r="F37" i="4"/>
  <c r="E37" i="4"/>
  <c r="L37" i="4" s="1"/>
  <c r="K36" i="4"/>
  <c r="J36" i="4"/>
  <c r="I36" i="4"/>
  <c r="H36" i="4"/>
  <c r="G36" i="4"/>
  <c r="F36" i="4"/>
  <c r="E36" i="4"/>
  <c r="L36" i="4" s="1"/>
  <c r="L35" i="4"/>
  <c r="K35" i="4"/>
  <c r="J35" i="4"/>
  <c r="I35" i="4"/>
  <c r="H35" i="4"/>
  <c r="G35" i="4"/>
  <c r="F35" i="4"/>
  <c r="E35" i="4"/>
  <c r="K34" i="4"/>
  <c r="L34" i="4" s="1"/>
  <c r="J34" i="4"/>
  <c r="I34" i="4"/>
  <c r="H34" i="4"/>
  <c r="G34" i="4"/>
  <c r="F34" i="4"/>
  <c r="E34" i="4"/>
  <c r="K33" i="4"/>
  <c r="J33" i="4"/>
  <c r="I33" i="4"/>
  <c r="H33" i="4"/>
  <c r="G33" i="4"/>
  <c r="F33" i="4"/>
  <c r="E33" i="4"/>
  <c r="L33" i="4" s="1"/>
  <c r="K32" i="4"/>
  <c r="J32" i="4"/>
  <c r="I32" i="4"/>
  <c r="H32" i="4"/>
  <c r="G32" i="4"/>
  <c r="F32" i="4"/>
  <c r="E32" i="4"/>
  <c r="L32" i="4" s="1"/>
  <c r="K31" i="4"/>
  <c r="J31" i="4"/>
  <c r="I31" i="4"/>
  <c r="H31" i="4"/>
  <c r="G31" i="4"/>
  <c r="F31" i="4"/>
  <c r="E31" i="4"/>
  <c r="K30" i="4"/>
  <c r="L30" i="4" s="1"/>
  <c r="J30" i="4"/>
  <c r="I30" i="4"/>
  <c r="H30" i="4"/>
  <c r="G30" i="4"/>
  <c r="F30" i="4"/>
  <c r="E30" i="4"/>
  <c r="K29" i="4"/>
  <c r="J29" i="4"/>
  <c r="I29" i="4"/>
  <c r="H29" i="4"/>
  <c r="G29" i="4"/>
  <c r="F29" i="4"/>
  <c r="E29" i="4"/>
  <c r="L29" i="4" s="1"/>
  <c r="K28" i="4"/>
  <c r="J28" i="4"/>
  <c r="I28" i="4"/>
  <c r="H28" i="4"/>
  <c r="G28" i="4"/>
  <c r="F28" i="4"/>
  <c r="E28" i="4"/>
  <c r="L28" i="4" s="1"/>
  <c r="K27" i="4"/>
  <c r="J27" i="4"/>
  <c r="I27" i="4"/>
  <c r="H27" i="4"/>
  <c r="G27" i="4"/>
  <c r="F27" i="4"/>
  <c r="E27" i="4"/>
  <c r="L27" i="4" s="1"/>
  <c r="K26" i="4"/>
  <c r="J26" i="4"/>
  <c r="I26" i="4"/>
  <c r="H26" i="4"/>
  <c r="G26" i="4"/>
  <c r="F26" i="4"/>
  <c r="E26" i="4"/>
  <c r="K25" i="4"/>
  <c r="L25" i="4" s="1"/>
  <c r="J25" i="4"/>
  <c r="I25" i="4"/>
  <c r="H25" i="4"/>
  <c r="G25" i="4"/>
  <c r="F25" i="4"/>
  <c r="E25" i="4"/>
  <c r="K24" i="4"/>
  <c r="J24" i="4"/>
  <c r="I24" i="4"/>
  <c r="H24" i="4"/>
  <c r="G24" i="4"/>
  <c r="F24" i="4"/>
  <c r="E24" i="4"/>
  <c r="L24" i="4" s="1"/>
  <c r="K23" i="4"/>
  <c r="J23" i="4"/>
  <c r="I23" i="4"/>
  <c r="H23" i="4"/>
  <c r="G23" i="4"/>
  <c r="F23" i="4"/>
  <c r="E23" i="4"/>
  <c r="L23" i="4" s="1"/>
  <c r="L22" i="4"/>
  <c r="K22" i="4"/>
  <c r="J22" i="4"/>
  <c r="I22" i="4"/>
  <c r="H22" i="4"/>
  <c r="G22" i="4"/>
  <c r="F22" i="4"/>
  <c r="E22" i="4"/>
  <c r="K21" i="4"/>
  <c r="J21" i="4"/>
  <c r="I21" i="4"/>
  <c r="H21" i="4"/>
  <c r="G21" i="4"/>
  <c r="F21" i="4"/>
  <c r="E21" i="4"/>
  <c r="K20" i="4"/>
  <c r="J20" i="4"/>
  <c r="I20" i="4"/>
  <c r="H20" i="4"/>
  <c r="G20" i="4"/>
  <c r="F20" i="4"/>
  <c r="E20" i="4"/>
  <c r="L20" i="4" s="1"/>
  <c r="K19" i="4"/>
  <c r="J19" i="4"/>
  <c r="I19" i="4"/>
  <c r="H19" i="4"/>
  <c r="G19" i="4"/>
  <c r="F19" i="4"/>
  <c r="E19" i="4"/>
  <c r="L19" i="4" s="1"/>
  <c r="K18" i="4"/>
  <c r="J18" i="4"/>
  <c r="I18" i="4"/>
  <c r="H18" i="4"/>
  <c r="G18" i="4"/>
  <c r="F18" i="4"/>
  <c r="E18" i="4"/>
  <c r="L18" i="4" s="1"/>
  <c r="K17" i="4"/>
  <c r="L17" i="4" s="1"/>
  <c r="J17" i="4"/>
  <c r="I17" i="4"/>
  <c r="H17" i="4"/>
  <c r="G17" i="4"/>
  <c r="F17" i="4"/>
  <c r="E17" i="4"/>
  <c r="K16" i="4"/>
  <c r="J16" i="4"/>
  <c r="I16" i="4"/>
  <c r="H16" i="4"/>
  <c r="G16" i="4"/>
  <c r="F16" i="4"/>
  <c r="E16" i="4"/>
  <c r="K15" i="4"/>
  <c r="J15" i="4"/>
  <c r="I15" i="4"/>
  <c r="H15" i="4"/>
  <c r="G15" i="4"/>
  <c r="F15" i="4"/>
  <c r="E15" i="4"/>
  <c r="L15" i="4" s="1"/>
  <c r="K14" i="4"/>
  <c r="J14" i="4"/>
  <c r="I14" i="4"/>
  <c r="H14" i="4"/>
  <c r="G14" i="4"/>
  <c r="F14" i="4"/>
  <c r="E14" i="4"/>
  <c r="L14" i="4" s="1"/>
  <c r="L13" i="4"/>
  <c r="K13" i="4"/>
  <c r="J13" i="4"/>
  <c r="I13" i="4"/>
  <c r="H13" i="4"/>
  <c r="G13" i="4"/>
  <c r="F13" i="4"/>
  <c r="E13" i="4"/>
  <c r="L12" i="4"/>
  <c r="K12" i="4"/>
  <c r="J12" i="4"/>
  <c r="I12" i="4"/>
  <c r="H12" i="4"/>
  <c r="G12" i="4"/>
  <c r="F12" i="4"/>
  <c r="E12" i="4"/>
  <c r="K11" i="4"/>
  <c r="L11" i="4" s="1"/>
  <c r="J11" i="4"/>
  <c r="I11" i="4"/>
  <c r="H11" i="4"/>
  <c r="G11" i="4"/>
  <c r="F11" i="4"/>
  <c r="E11" i="4"/>
  <c r="K10" i="4"/>
  <c r="J10" i="4"/>
  <c r="I10" i="4"/>
  <c r="H10" i="4"/>
  <c r="G10" i="4"/>
  <c r="F10" i="4"/>
  <c r="E10" i="4"/>
  <c r="L10" i="4" s="1"/>
  <c r="K9" i="4"/>
  <c r="J9" i="4"/>
  <c r="I9" i="4"/>
  <c r="H9" i="4"/>
  <c r="G9" i="4"/>
  <c r="F9" i="4"/>
  <c r="E9" i="4"/>
  <c r="L9" i="4" s="1"/>
  <c r="L8" i="4"/>
  <c r="K8" i="4"/>
  <c r="J8" i="4"/>
  <c r="I8" i="4"/>
  <c r="H8" i="4"/>
  <c r="G8" i="4"/>
  <c r="F8" i="4"/>
  <c r="E8" i="4"/>
  <c r="L7" i="4"/>
  <c r="K7" i="4"/>
  <c r="J7" i="4"/>
  <c r="I7" i="4"/>
  <c r="H7" i="4"/>
  <c r="G7" i="4"/>
  <c r="F7" i="4"/>
  <c r="E7" i="4"/>
  <c r="K6" i="4"/>
  <c r="L6" i="4" s="1"/>
  <c r="J6" i="4"/>
  <c r="I6" i="4"/>
  <c r="H6" i="4"/>
  <c r="G6" i="4"/>
  <c r="F6" i="4"/>
  <c r="E6" i="4"/>
  <c r="K5" i="4"/>
  <c r="J5" i="4"/>
  <c r="I5" i="4"/>
  <c r="H5" i="4"/>
  <c r="G5" i="4"/>
  <c r="F5" i="4"/>
  <c r="E5" i="4"/>
  <c r="L5" i="4" s="1"/>
  <c r="K4" i="4"/>
  <c r="J4" i="4"/>
  <c r="I4" i="4"/>
  <c r="H4" i="4"/>
  <c r="G4" i="4"/>
  <c r="F4" i="4"/>
  <c r="E4" i="4"/>
  <c r="L4" i="4" s="1"/>
  <c r="L116" i="3"/>
  <c r="K116" i="3"/>
  <c r="J116" i="3"/>
  <c r="I116" i="3"/>
  <c r="H116" i="3"/>
  <c r="G116" i="3"/>
  <c r="F116" i="3"/>
  <c r="E116" i="3"/>
  <c r="L115" i="3"/>
  <c r="K115" i="3"/>
  <c r="J115" i="3"/>
  <c r="I115" i="3"/>
  <c r="H115" i="3"/>
  <c r="G115" i="3"/>
  <c r="F115" i="3"/>
  <c r="E115" i="3"/>
  <c r="K114" i="3"/>
  <c r="L114" i="3" s="1"/>
  <c r="J114" i="3"/>
  <c r="I114" i="3"/>
  <c r="H114" i="3"/>
  <c r="G114" i="3"/>
  <c r="F114" i="3"/>
  <c r="E114" i="3"/>
  <c r="K113" i="3"/>
  <c r="J113" i="3"/>
  <c r="I113" i="3"/>
  <c r="H113" i="3"/>
  <c r="G113" i="3"/>
  <c r="F113" i="3"/>
  <c r="E113" i="3"/>
  <c r="L113" i="3" s="1"/>
  <c r="K112" i="3"/>
  <c r="J112" i="3"/>
  <c r="I112" i="3"/>
  <c r="H112" i="3"/>
  <c r="G112" i="3"/>
  <c r="F112" i="3"/>
  <c r="E112" i="3"/>
  <c r="L112" i="3" s="1"/>
  <c r="L111" i="3"/>
  <c r="K111" i="3"/>
  <c r="J111" i="3"/>
  <c r="I111" i="3"/>
  <c r="H111" i="3"/>
  <c r="G111" i="3"/>
  <c r="F111" i="3"/>
  <c r="E111" i="3"/>
  <c r="L110" i="3"/>
  <c r="K110" i="3"/>
  <c r="J110" i="3"/>
  <c r="I110" i="3"/>
  <c r="H110" i="3"/>
  <c r="G110" i="3"/>
  <c r="F110" i="3"/>
  <c r="E110" i="3"/>
  <c r="K109" i="3"/>
  <c r="L109" i="3" s="1"/>
  <c r="J109" i="3"/>
  <c r="I109" i="3"/>
  <c r="H109" i="3"/>
  <c r="G109" i="3"/>
  <c r="F109" i="3"/>
  <c r="E109" i="3"/>
  <c r="K108" i="3"/>
  <c r="J108" i="3"/>
  <c r="I108" i="3"/>
  <c r="H108" i="3"/>
  <c r="G108" i="3"/>
  <c r="F108" i="3"/>
  <c r="E108" i="3"/>
  <c r="L108" i="3" s="1"/>
  <c r="K107" i="3"/>
  <c r="J107" i="3"/>
  <c r="I107" i="3"/>
  <c r="H107" i="3"/>
  <c r="G107" i="3"/>
  <c r="F107" i="3"/>
  <c r="E107" i="3"/>
  <c r="L107" i="3" s="1"/>
  <c r="L106" i="3"/>
  <c r="K106" i="3"/>
  <c r="J106" i="3"/>
  <c r="I106" i="3"/>
  <c r="H106" i="3"/>
  <c r="G106" i="3"/>
  <c r="F106" i="3"/>
  <c r="E106" i="3"/>
  <c r="L105" i="3"/>
  <c r="K105" i="3"/>
  <c r="J105" i="3"/>
  <c r="I105" i="3"/>
  <c r="H105" i="3"/>
  <c r="G105" i="3"/>
  <c r="F105" i="3"/>
  <c r="E105" i="3"/>
  <c r="K104" i="3"/>
  <c r="L104" i="3" s="1"/>
  <c r="J104" i="3"/>
  <c r="I104" i="3"/>
  <c r="H104" i="3"/>
  <c r="G104" i="3"/>
  <c r="F104" i="3"/>
  <c r="E104" i="3"/>
  <c r="K103" i="3"/>
  <c r="J103" i="3"/>
  <c r="I103" i="3"/>
  <c r="H103" i="3"/>
  <c r="G103" i="3"/>
  <c r="F103" i="3"/>
  <c r="E103" i="3"/>
  <c r="L103" i="3" s="1"/>
  <c r="K102" i="3"/>
  <c r="J102" i="3"/>
  <c r="I102" i="3"/>
  <c r="H102" i="3"/>
  <c r="G102" i="3"/>
  <c r="F102" i="3"/>
  <c r="E102" i="3"/>
  <c r="L102" i="3" s="1"/>
  <c r="L101" i="3"/>
  <c r="K101" i="3"/>
  <c r="J101" i="3"/>
  <c r="I101" i="3"/>
  <c r="H101" i="3"/>
  <c r="G101" i="3"/>
  <c r="F101" i="3"/>
  <c r="E101" i="3"/>
  <c r="K100" i="3"/>
  <c r="L100" i="3" s="1"/>
  <c r="J100" i="3"/>
  <c r="I100" i="3"/>
  <c r="H100" i="3"/>
  <c r="G100" i="3"/>
  <c r="F100" i="3"/>
  <c r="E100" i="3"/>
  <c r="K99" i="3"/>
  <c r="L99" i="3" s="1"/>
  <c r="J99" i="3"/>
  <c r="I99" i="3"/>
  <c r="H99" i="3"/>
  <c r="G99" i="3"/>
  <c r="F99" i="3"/>
  <c r="E99" i="3"/>
  <c r="K98" i="3"/>
  <c r="J98" i="3"/>
  <c r="I98" i="3"/>
  <c r="H98" i="3"/>
  <c r="G98" i="3"/>
  <c r="F98" i="3"/>
  <c r="E98" i="3"/>
  <c r="L98" i="3" s="1"/>
  <c r="K97" i="3"/>
  <c r="J97" i="3"/>
  <c r="I97" i="3"/>
  <c r="H97" i="3"/>
  <c r="G97" i="3"/>
  <c r="F97" i="3"/>
  <c r="E97" i="3"/>
  <c r="L97" i="3" s="1"/>
  <c r="L96" i="3"/>
  <c r="K96" i="3"/>
  <c r="J96" i="3"/>
  <c r="I96" i="3"/>
  <c r="H96" i="3"/>
  <c r="G96" i="3"/>
  <c r="F96" i="3"/>
  <c r="E96" i="3"/>
  <c r="K95" i="3"/>
  <c r="L95" i="3" s="1"/>
  <c r="J95" i="3"/>
  <c r="I95" i="3"/>
  <c r="H95" i="3"/>
  <c r="G95" i="3"/>
  <c r="F95" i="3"/>
  <c r="E95" i="3"/>
  <c r="K94" i="3"/>
  <c r="L94" i="3" s="1"/>
  <c r="J94" i="3"/>
  <c r="I94" i="3"/>
  <c r="H94" i="3"/>
  <c r="G94" i="3"/>
  <c r="F94" i="3"/>
  <c r="E94" i="3"/>
  <c r="K93" i="3"/>
  <c r="J93" i="3"/>
  <c r="I93" i="3"/>
  <c r="H93" i="3"/>
  <c r="G93" i="3"/>
  <c r="F93" i="3"/>
  <c r="E93" i="3"/>
  <c r="L93" i="3" s="1"/>
  <c r="K92" i="3"/>
  <c r="J92" i="3"/>
  <c r="I92" i="3"/>
  <c r="H92" i="3"/>
  <c r="G92" i="3"/>
  <c r="F92" i="3"/>
  <c r="E92" i="3"/>
  <c r="L92" i="3" s="1"/>
  <c r="K91" i="3"/>
  <c r="L91" i="3" s="1"/>
  <c r="J91" i="3"/>
  <c r="I91" i="3"/>
  <c r="H91" i="3"/>
  <c r="G91" i="3"/>
  <c r="F91" i="3"/>
  <c r="E91" i="3"/>
  <c r="K90" i="3"/>
  <c r="L90" i="3" s="1"/>
  <c r="J90" i="3"/>
  <c r="I90" i="3"/>
  <c r="H90" i="3"/>
  <c r="G90" i="3"/>
  <c r="F90" i="3"/>
  <c r="E90" i="3"/>
  <c r="K89" i="3"/>
  <c r="L89" i="3" s="1"/>
  <c r="J89" i="3"/>
  <c r="I89" i="3"/>
  <c r="H89" i="3"/>
  <c r="G89" i="3"/>
  <c r="F89" i="3"/>
  <c r="E89" i="3"/>
  <c r="K88" i="3"/>
  <c r="J88" i="3"/>
  <c r="I88" i="3"/>
  <c r="H88" i="3"/>
  <c r="G88" i="3"/>
  <c r="F88" i="3"/>
  <c r="E88" i="3"/>
  <c r="L88" i="3" s="1"/>
  <c r="K87" i="3"/>
  <c r="J87" i="3"/>
  <c r="I87" i="3"/>
  <c r="H87" i="3"/>
  <c r="G87" i="3"/>
  <c r="F87" i="3"/>
  <c r="E87" i="3"/>
  <c r="L87" i="3" s="1"/>
  <c r="K86" i="3"/>
  <c r="L86" i="3" s="1"/>
  <c r="J86" i="3"/>
  <c r="I86" i="3"/>
  <c r="H86" i="3"/>
  <c r="G86" i="3"/>
  <c r="F86" i="3"/>
  <c r="E86" i="3"/>
  <c r="K85" i="3"/>
  <c r="L85" i="3" s="1"/>
  <c r="J85" i="3"/>
  <c r="I85" i="3"/>
  <c r="H85" i="3"/>
  <c r="G85" i="3"/>
  <c r="F85" i="3"/>
  <c r="E85" i="3"/>
  <c r="K84" i="3"/>
  <c r="L84" i="3" s="1"/>
  <c r="J84" i="3"/>
  <c r="I84" i="3"/>
  <c r="H84" i="3"/>
  <c r="G84" i="3"/>
  <c r="F84" i="3"/>
  <c r="E84" i="3"/>
  <c r="K83" i="3"/>
  <c r="J83" i="3"/>
  <c r="I83" i="3"/>
  <c r="H83" i="3"/>
  <c r="G83" i="3"/>
  <c r="F83" i="3"/>
  <c r="E83" i="3"/>
  <c r="L83" i="3" s="1"/>
  <c r="K82" i="3"/>
  <c r="J82" i="3"/>
  <c r="I82" i="3"/>
  <c r="H82" i="3"/>
  <c r="G82" i="3"/>
  <c r="F82" i="3"/>
  <c r="E82" i="3"/>
  <c r="L82" i="3" s="1"/>
  <c r="K81" i="3"/>
  <c r="L81" i="3" s="1"/>
  <c r="J81" i="3"/>
  <c r="I81" i="3"/>
  <c r="H81" i="3"/>
  <c r="G81" i="3"/>
  <c r="F81" i="3"/>
  <c r="E81" i="3"/>
  <c r="K80" i="3"/>
  <c r="L80" i="3" s="1"/>
  <c r="J80" i="3"/>
  <c r="I80" i="3"/>
  <c r="H80" i="3"/>
  <c r="G80" i="3"/>
  <c r="F80" i="3"/>
  <c r="E80" i="3"/>
  <c r="K79" i="3"/>
  <c r="L79" i="3" s="1"/>
  <c r="J79" i="3"/>
  <c r="I79" i="3"/>
  <c r="H79" i="3"/>
  <c r="G79" i="3"/>
  <c r="F79" i="3"/>
  <c r="E79" i="3"/>
  <c r="K78" i="3"/>
  <c r="J78" i="3"/>
  <c r="I78" i="3"/>
  <c r="H78" i="3"/>
  <c r="G78" i="3"/>
  <c r="F78" i="3"/>
  <c r="E78" i="3"/>
  <c r="L78" i="3" s="1"/>
  <c r="K77" i="3"/>
  <c r="J77" i="3"/>
  <c r="I77" i="3"/>
  <c r="H77" i="3"/>
  <c r="G77" i="3"/>
  <c r="F77" i="3"/>
  <c r="E77" i="3"/>
  <c r="L77" i="3" s="1"/>
  <c r="K76" i="3"/>
  <c r="L76" i="3" s="1"/>
  <c r="J76" i="3"/>
  <c r="I76" i="3"/>
  <c r="H76" i="3"/>
  <c r="G76" i="3"/>
  <c r="F76" i="3"/>
  <c r="E76" i="3"/>
  <c r="K75" i="3"/>
  <c r="L75" i="3" s="1"/>
  <c r="J75" i="3"/>
  <c r="I75" i="3"/>
  <c r="H75" i="3"/>
  <c r="G75" i="3"/>
  <c r="F75" i="3"/>
  <c r="E75" i="3"/>
  <c r="K74" i="3"/>
  <c r="L74" i="3" s="1"/>
  <c r="J74" i="3"/>
  <c r="I74" i="3"/>
  <c r="H74" i="3"/>
  <c r="G74" i="3"/>
  <c r="F74" i="3"/>
  <c r="E74" i="3"/>
  <c r="K73" i="3"/>
  <c r="J73" i="3"/>
  <c r="I73" i="3"/>
  <c r="H73" i="3"/>
  <c r="G73" i="3"/>
  <c r="F73" i="3"/>
  <c r="E73" i="3"/>
  <c r="L73" i="3" s="1"/>
  <c r="K72" i="3"/>
  <c r="J72" i="3"/>
  <c r="I72" i="3"/>
  <c r="H72" i="3"/>
  <c r="G72" i="3"/>
  <c r="F72" i="3"/>
  <c r="E72" i="3"/>
  <c r="L72" i="3" s="1"/>
  <c r="K71" i="3"/>
  <c r="L71" i="3" s="1"/>
  <c r="J71" i="3"/>
  <c r="I71" i="3"/>
  <c r="H71" i="3"/>
  <c r="G71" i="3"/>
  <c r="F71" i="3"/>
  <c r="E71" i="3"/>
  <c r="K70" i="3"/>
  <c r="L70" i="3" s="1"/>
  <c r="J70" i="3"/>
  <c r="I70" i="3"/>
  <c r="H70" i="3"/>
  <c r="G70" i="3"/>
  <c r="F70" i="3"/>
  <c r="E70" i="3"/>
  <c r="K69" i="3"/>
  <c r="L69" i="3" s="1"/>
  <c r="J69" i="3"/>
  <c r="I69" i="3"/>
  <c r="H69" i="3"/>
  <c r="G69" i="3"/>
  <c r="F69" i="3"/>
  <c r="E69" i="3"/>
  <c r="K68" i="3"/>
  <c r="J68" i="3"/>
  <c r="I68" i="3"/>
  <c r="H68" i="3"/>
  <c r="G68" i="3"/>
  <c r="F68" i="3"/>
  <c r="E68" i="3"/>
  <c r="L68" i="3" s="1"/>
  <c r="K67" i="3"/>
  <c r="J67" i="3"/>
  <c r="I67" i="3"/>
  <c r="H67" i="3"/>
  <c r="G67" i="3"/>
  <c r="F67" i="3"/>
  <c r="E67" i="3"/>
  <c r="L67" i="3" s="1"/>
  <c r="K66" i="3"/>
  <c r="L66" i="3" s="1"/>
  <c r="J66" i="3"/>
  <c r="I66" i="3"/>
  <c r="H66" i="3"/>
  <c r="G66" i="3"/>
  <c r="F66" i="3"/>
  <c r="E66" i="3"/>
  <c r="K65" i="3"/>
  <c r="L65" i="3" s="1"/>
  <c r="J65" i="3"/>
  <c r="I65" i="3"/>
  <c r="H65" i="3"/>
  <c r="G65" i="3"/>
  <c r="F65" i="3"/>
  <c r="E65" i="3"/>
  <c r="K64" i="3"/>
  <c r="L64" i="3" s="1"/>
  <c r="J64" i="3"/>
  <c r="I64" i="3"/>
  <c r="H64" i="3"/>
  <c r="G64" i="3"/>
  <c r="F64" i="3"/>
  <c r="E64" i="3"/>
  <c r="K63" i="3"/>
  <c r="J63" i="3"/>
  <c r="I63" i="3"/>
  <c r="H63" i="3"/>
  <c r="G63" i="3"/>
  <c r="F63" i="3"/>
  <c r="E63" i="3"/>
  <c r="L63" i="3" s="1"/>
  <c r="K62" i="3"/>
  <c r="J62" i="3"/>
  <c r="I62" i="3"/>
  <c r="H62" i="3"/>
  <c r="G62" i="3"/>
  <c r="F62" i="3"/>
  <c r="E62" i="3"/>
  <c r="L62" i="3" s="1"/>
  <c r="K61" i="3"/>
  <c r="L61" i="3" s="1"/>
  <c r="J61" i="3"/>
  <c r="I61" i="3"/>
  <c r="H61" i="3"/>
  <c r="G61" i="3"/>
  <c r="F61" i="3"/>
  <c r="E61" i="3"/>
  <c r="K60" i="3"/>
  <c r="L60" i="3" s="1"/>
  <c r="J60" i="3"/>
  <c r="I60" i="3"/>
  <c r="H60" i="3"/>
  <c r="G60" i="3"/>
  <c r="F60" i="3"/>
  <c r="E60" i="3"/>
  <c r="K59" i="3"/>
  <c r="L59" i="3" s="1"/>
  <c r="J59" i="3"/>
  <c r="I59" i="3"/>
  <c r="H59" i="3"/>
  <c r="G59" i="3"/>
  <c r="F59" i="3"/>
  <c r="E59" i="3"/>
  <c r="K58" i="3"/>
  <c r="J58" i="3"/>
  <c r="I58" i="3"/>
  <c r="H58" i="3"/>
  <c r="G58" i="3"/>
  <c r="F58" i="3"/>
  <c r="E58" i="3"/>
  <c r="L58" i="3" s="1"/>
  <c r="K57" i="3"/>
  <c r="J57" i="3"/>
  <c r="I57" i="3"/>
  <c r="H57" i="3"/>
  <c r="G57" i="3"/>
  <c r="F57" i="3"/>
  <c r="E57" i="3"/>
  <c r="L57" i="3" s="1"/>
  <c r="K56" i="3"/>
  <c r="L56" i="3" s="1"/>
  <c r="J56" i="3"/>
  <c r="I56" i="3"/>
  <c r="H56" i="3"/>
  <c r="G56" i="3"/>
  <c r="F56" i="3"/>
  <c r="E56" i="3"/>
  <c r="K55" i="3"/>
  <c r="L55" i="3" s="1"/>
  <c r="J55" i="3"/>
  <c r="I55" i="3"/>
  <c r="H55" i="3"/>
  <c r="G55" i="3"/>
  <c r="F55" i="3"/>
  <c r="E55" i="3"/>
  <c r="K54" i="3"/>
  <c r="L54" i="3" s="1"/>
  <c r="J54" i="3"/>
  <c r="I54" i="3"/>
  <c r="H54" i="3"/>
  <c r="G54" i="3"/>
  <c r="F54" i="3"/>
  <c r="E54" i="3"/>
  <c r="K53" i="3"/>
  <c r="J53" i="3"/>
  <c r="I53" i="3"/>
  <c r="H53" i="3"/>
  <c r="G53" i="3"/>
  <c r="F53" i="3"/>
  <c r="E53" i="3"/>
  <c r="L53" i="3" s="1"/>
  <c r="K52" i="3"/>
  <c r="J52" i="3"/>
  <c r="I52" i="3"/>
  <c r="H52" i="3"/>
  <c r="G52" i="3"/>
  <c r="F52" i="3"/>
  <c r="E52" i="3"/>
  <c r="L52" i="3" s="1"/>
  <c r="K51" i="3"/>
  <c r="L51" i="3" s="1"/>
  <c r="J51" i="3"/>
  <c r="I51" i="3"/>
  <c r="H51" i="3"/>
  <c r="G51" i="3"/>
  <c r="F51" i="3"/>
  <c r="E51" i="3"/>
  <c r="K50" i="3"/>
  <c r="L50" i="3" s="1"/>
  <c r="J50" i="3"/>
  <c r="I50" i="3"/>
  <c r="H50" i="3"/>
  <c r="G50" i="3"/>
  <c r="F50" i="3"/>
  <c r="E50" i="3"/>
  <c r="K49" i="3"/>
  <c r="L49" i="3" s="1"/>
  <c r="J49" i="3"/>
  <c r="I49" i="3"/>
  <c r="H49" i="3"/>
  <c r="G49" i="3"/>
  <c r="F49" i="3"/>
  <c r="E49" i="3"/>
  <c r="K48" i="3"/>
  <c r="J48" i="3"/>
  <c r="I48" i="3"/>
  <c r="H48" i="3"/>
  <c r="G48" i="3"/>
  <c r="F48" i="3"/>
  <c r="E48" i="3"/>
  <c r="L48" i="3" s="1"/>
  <c r="K47" i="3"/>
  <c r="J47" i="3"/>
  <c r="I47" i="3"/>
  <c r="H47" i="3"/>
  <c r="G47" i="3"/>
  <c r="F47" i="3"/>
  <c r="E47" i="3"/>
  <c r="L47" i="3" s="1"/>
  <c r="K46" i="3"/>
  <c r="L46" i="3" s="1"/>
  <c r="J46" i="3"/>
  <c r="I46" i="3"/>
  <c r="H46" i="3"/>
  <c r="G46" i="3"/>
  <c r="F46" i="3"/>
  <c r="E46" i="3"/>
  <c r="K45" i="3"/>
  <c r="L45" i="3" s="1"/>
  <c r="J45" i="3"/>
  <c r="I45" i="3"/>
  <c r="H45" i="3"/>
  <c r="G45" i="3"/>
  <c r="F45" i="3"/>
  <c r="E45" i="3"/>
  <c r="K44" i="3"/>
  <c r="L44" i="3" s="1"/>
  <c r="J44" i="3"/>
  <c r="I44" i="3"/>
  <c r="H44" i="3"/>
  <c r="G44" i="3"/>
  <c r="F44" i="3"/>
  <c r="E44" i="3"/>
  <c r="K43" i="3"/>
  <c r="J43" i="3"/>
  <c r="I43" i="3"/>
  <c r="H43" i="3"/>
  <c r="G43" i="3"/>
  <c r="F43" i="3"/>
  <c r="E43" i="3"/>
  <c r="L43" i="3" s="1"/>
  <c r="K42" i="3"/>
  <c r="J42" i="3"/>
  <c r="I42" i="3"/>
  <c r="H42" i="3"/>
  <c r="G42" i="3"/>
  <c r="F42" i="3"/>
  <c r="E42" i="3"/>
  <c r="L42" i="3" s="1"/>
  <c r="K41" i="3"/>
  <c r="L41" i="3" s="1"/>
  <c r="J41" i="3"/>
  <c r="I41" i="3"/>
  <c r="H41" i="3"/>
  <c r="G41" i="3"/>
  <c r="F41" i="3"/>
  <c r="E41" i="3"/>
  <c r="K40" i="3"/>
  <c r="L40" i="3" s="1"/>
  <c r="J40" i="3"/>
  <c r="I40" i="3"/>
  <c r="H40" i="3"/>
  <c r="G40" i="3"/>
  <c r="F40" i="3"/>
  <c r="E40" i="3"/>
  <c r="K39" i="3"/>
  <c r="L39" i="3" s="1"/>
  <c r="J39" i="3"/>
  <c r="I39" i="3"/>
  <c r="H39" i="3"/>
  <c r="G39" i="3"/>
  <c r="F39" i="3"/>
  <c r="E39" i="3"/>
  <c r="K38" i="3"/>
  <c r="J38" i="3"/>
  <c r="I38" i="3"/>
  <c r="H38" i="3"/>
  <c r="G38" i="3"/>
  <c r="F38" i="3"/>
  <c r="E38" i="3"/>
  <c r="L38" i="3" s="1"/>
  <c r="K37" i="3"/>
  <c r="J37" i="3"/>
  <c r="I37" i="3"/>
  <c r="H37" i="3"/>
  <c r="G37" i="3"/>
  <c r="F37" i="3"/>
  <c r="E37" i="3"/>
  <c r="L37" i="3" s="1"/>
  <c r="K36" i="3"/>
  <c r="L36" i="3" s="1"/>
  <c r="J36" i="3"/>
  <c r="I36" i="3"/>
  <c r="H36" i="3"/>
  <c r="G36" i="3"/>
  <c r="F36" i="3"/>
  <c r="E36" i="3"/>
  <c r="K35" i="3"/>
  <c r="L35" i="3" s="1"/>
  <c r="J35" i="3"/>
  <c r="I35" i="3"/>
  <c r="H35" i="3"/>
  <c r="G35" i="3"/>
  <c r="F35" i="3"/>
  <c r="E35" i="3"/>
  <c r="K34" i="3"/>
  <c r="L34" i="3" s="1"/>
  <c r="J34" i="3"/>
  <c r="I34" i="3"/>
  <c r="H34" i="3"/>
  <c r="G34" i="3"/>
  <c r="F34" i="3"/>
  <c r="E34" i="3"/>
  <c r="K33" i="3"/>
  <c r="J33" i="3"/>
  <c r="I33" i="3"/>
  <c r="H33" i="3"/>
  <c r="G33" i="3"/>
  <c r="F33" i="3"/>
  <c r="E33" i="3"/>
  <c r="L33" i="3" s="1"/>
  <c r="K32" i="3"/>
  <c r="J32" i="3"/>
  <c r="I32" i="3"/>
  <c r="H32" i="3"/>
  <c r="G32" i="3"/>
  <c r="F32" i="3"/>
  <c r="E32" i="3"/>
  <c r="L32" i="3" s="1"/>
  <c r="K31" i="3"/>
  <c r="L31" i="3" s="1"/>
  <c r="J31" i="3"/>
  <c r="I31" i="3"/>
  <c r="H31" i="3"/>
  <c r="G31" i="3"/>
  <c r="F31" i="3"/>
  <c r="E31" i="3"/>
  <c r="K30" i="3"/>
  <c r="L30" i="3" s="1"/>
  <c r="J30" i="3"/>
  <c r="I30" i="3"/>
  <c r="H30" i="3"/>
  <c r="G30" i="3"/>
  <c r="F30" i="3"/>
  <c r="E30" i="3"/>
  <c r="K29" i="3"/>
  <c r="L29" i="3" s="1"/>
  <c r="J29" i="3"/>
  <c r="I29" i="3"/>
  <c r="H29" i="3"/>
  <c r="G29" i="3"/>
  <c r="F29" i="3"/>
  <c r="E29" i="3"/>
  <c r="K28" i="3"/>
  <c r="J28" i="3"/>
  <c r="I28" i="3"/>
  <c r="H28" i="3"/>
  <c r="G28" i="3"/>
  <c r="F28" i="3"/>
  <c r="E28" i="3"/>
  <c r="L28" i="3" s="1"/>
  <c r="K27" i="3"/>
  <c r="J27" i="3"/>
  <c r="I27" i="3"/>
  <c r="H27" i="3"/>
  <c r="G27" i="3"/>
  <c r="F27" i="3"/>
  <c r="E27" i="3"/>
  <c r="L27" i="3" s="1"/>
  <c r="K26" i="3"/>
  <c r="L26" i="3" s="1"/>
  <c r="J26" i="3"/>
  <c r="I26" i="3"/>
  <c r="H26" i="3"/>
  <c r="G26" i="3"/>
  <c r="F26" i="3"/>
  <c r="E26" i="3"/>
  <c r="K25" i="3"/>
  <c r="L25" i="3" s="1"/>
  <c r="J25" i="3"/>
  <c r="I25" i="3"/>
  <c r="H25" i="3"/>
  <c r="G25" i="3"/>
  <c r="F25" i="3"/>
  <c r="E25" i="3"/>
  <c r="K24" i="3"/>
  <c r="L24" i="3" s="1"/>
  <c r="J24" i="3"/>
  <c r="I24" i="3"/>
  <c r="H24" i="3"/>
  <c r="G24" i="3"/>
  <c r="F24" i="3"/>
  <c r="E24" i="3"/>
  <c r="K23" i="3"/>
  <c r="J23" i="3"/>
  <c r="I23" i="3"/>
  <c r="H23" i="3"/>
  <c r="G23" i="3"/>
  <c r="F23" i="3"/>
  <c r="E23" i="3"/>
  <c r="L23" i="3" s="1"/>
  <c r="K22" i="3"/>
  <c r="J22" i="3"/>
  <c r="I22" i="3"/>
  <c r="H22" i="3"/>
  <c r="G22" i="3"/>
  <c r="F22" i="3"/>
  <c r="E22" i="3"/>
  <c r="L22" i="3" s="1"/>
  <c r="K21" i="3"/>
  <c r="L21" i="3" s="1"/>
  <c r="J21" i="3"/>
  <c r="I21" i="3"/>
  <c r="H21" i="3"/>
  <c r="G21" i="3"/>
  <c r="F21" i="3"/>
  <c r="E21" i="3"/>
  <c r="K20" i="3"/>
  <c r="L20" i="3" s="1"/>
  <c r="J20" i="3"/>
  <c r="I20" i="3"/>
  <c r="H20" i="3"/>
  <c r="G20" i="3"/>
  <c r="F20" i="3"/>
  <c r="E20" i="3"/>
  <c r="K19" i="3"/>
  <c r="L19" i="3" s="1"/>
  <c r="J19" i="3"/>
  <c r="I19" i="3"/>
  <c r="H19" i="3"/>
  <c r="G19" i="3"/>
  <c r="F19" i="3"/>
  <c r="E19" i="3"/>
  <c r="K18" i="3"/>
  <c r="J18" i="3"/>
  <c r="I18" i="3"/>
  <c r="H18" i="3"/>
  <c r="G18" i="3"/>
  <c r="F18" i="3"/>
  <c r="E18" i="3"/>
  <c r="L18" i="3" s="1"/>
  <c r="K17" i="3"/>
  <c r="J17" i="3"/>
  <c r="I17" i="3"/>
  <c r="H17" i="3"/>
  <c r="G17" i="3"/>
  <c r="F17" i="3"/>
  <c r="E17" i="3"/>
  <c r="L17" i="3" s="1"/>
  <c r="K16" i="3"/>
  <c r="L16" i="3" s="1"/>
  <c r="J16" i="3"/>
  <c r="I16" i="3"/>
  <c r="H16" i="3"/>
  <c r="G16" i="3"/>
  <c r="F16" i="3"/>
  <c r="E16" i="3"/>
  <c r="K15" i="3"/>
  <c r="L15" i="3" s="1"/>
  <c r="J15" i="3"/>
  <c r="I15" i="3"/>
  <c r="H15" i="3"/>
  <c r="G15" i="3"/>
  <c r="F15" i="3"/>
  <c r="E15" i="3"/>
  <c r="K14" i="3"/>
  <c r="L14" i="3" s="1"/>
  <c r="J14" i="3"/>
  <c r="I14" i="3"/>
  <c r="H14" i="3"/>
  <c r="G14" i="3"/>
  <c r="F14" i="3"/>
  <c r="E14" i="3"/>
  <c r="K13" i="3"/>
  <c r="J13" i="3"/>
  <c r="I13" i="3"/>
  <c r="H13" i="3"/>
  <c r="G13" i="3"/>
  <c r="F13" i="3"/>
  <c r="E13" i="3"/>
  <c r="L13" i="3" s="1"/>
  <c r="K12" i="3"/>
  <c r="J12" i="3"/>
  <c r="I12" i="3"/>
  <c r="H12" i="3"/>
  <c r="G12" i="3"/>
  <c r="F12" i="3"/>
  <c r="E12" i="3"/>
  <c r="L12" i="3" s="1"/>
  <c r="K11" i="3"/>
  <c r="L11" i="3" s="1"/>
  <c r="J11" i="3"/>
  <c r="I11" i="3"/>
  <c r="H11" i="3"/>
  <c r="G11" i="3"/>
  <c r="F11" i="3"/>
  <c r="E11" i="3"/>
  <c r="K10" i="3"/>
  <c r="L10" i="3" s="1"/>
  <c r="J10" i="3"/>
  <c r="I10" i="3"/>
  <c r="H10" i="3"/>
  <c r="G10" i="3"/>
  <c r="F10" i="3"/>
  <c r="E10" i="3"/>
  <c r="K9" i="3"/>
  <c r="L9" i="3" s="1"/>
  <c r="J9" i="3"/>
  <c r="I9" i="3"/>
  <c r="H9" i="3"/>
  <c r="G9" i="3"/>
  <c r="F9" i="3"/>
  <c r="E9" i="3"/>
  <c r="K8" i="3"/>
  <c r="J8" i="3"/>
  <c r="I8" i="3"/>
  <c r="H8" i="3"/>
  <c r="G8" i="3"/>
  <c r="F8" i="3"/>
  <c r="E8" i="3"/>
  <c r="L8" i="3" s="1"/>
  <c r="K7" i="3"/>
  <c r="J7" i="3"/>
  <c r="I7" i="3"/>
  <c r="H7" i="3"/>
  <c r="G7" i="3"/>
  <c r="F7" i="3"/>
  <c r="E7" i="3"/>
  <c r="L7" i="3" s="1"/>
  <c r="K6" i="3"/>
  <c r="L6" i="3" s="1"/>
  <c r="J6" i="3"/>
  <c r="I6" i="3"/>
  <c r="H6" i="3"/>
  <c r="G6" i="3"/>
  <c r="F6" i="3"/>
  <c r="E6" i="3"/>
  <c r="K5" i="3"/>
  <c r="L5" i="3" s="1"/>
  <c r="J5" i="3"/>
  <c r="I5" i="3"/>
  <c r="H5" i="3"/>
  <c r="G5" i="3"/>
  <c r="F5" i="3"/>
  <c r="E5" i="3"/>
  <c r="K4" i="3"/>
  <c r="L4" i="3" s="1"/>
  <c r="J4" i="3"/>
  <c r="I4" i="3"/>
  <c r="H4" i="3"/>
  <c r="G4" i="3"/>
  <c r="F4" i="3"/>
  <c r="E4" i="3"/>
  <c r="I15" i="1"/>
  <c r="I14" i="1"/>
  <c r="I13" i="1"/>
  <c r="I12" i="1"/>
  <c r="I11" i="1"/>
  <c r="I10" i="1"/>
  <c r="I9" i="1"/>
  <c r="I8" i="1"/>
  <c r="I7" i="1"/>
  <c r="I6" i="1"/>
  <c r="L61" i="4" l="1"/>
  <c r="L70" i="4"/>
  <c r="L95" i="4"/>
  <c r="L113" i="5"/>
  <c r="L10" i="6"/>
  <c r="L20" i="6"/>
  <c r="L30" i="6"/>
  <c r="L31" i="4"/>
  <c r="L26" i="4"/>
  <c r="L71" i="4"/>
  <c r="L96" i="4"/>
  <c r="L8" i="5"/>
  <c r="L33" i="5"/>
  <c r="L58" i="5"/>
  <c r="L83" i="5"/>
  <c r="L106" i="5"/>
  <c r="L116" i="5"/>
  <c r="L13" i="6"/>
  <c r="L23" i="6"/>
  <c r="L21" i="4"/>
  <c r="L75" i="4"/>
  <c r="L16" i="4"/>
  <c r="L66" i="4"/>
  <c r="L91" i="4"/>
  <c r="L116" i="4"/>
  <c r="L28" i="5"/>
  <c r="L53" i="5"/>
  <c r="L78" i="5"/>
  <c r="L98" i="5"/>
  <c r="J6" i="8"/>
  <c r="E7" i="8"/>
  <c r="O7" i="8"/>
  <c r="J10" i="8"/>
  <c r="E11" i="8"/>
  <c r="O11" i="8"/>
  <c r="J12" i="8"/>
  <c r="E13" i="8"/>
  <c r="O13" i="8"/>
  <c r="J14" i="8"/>
  <c r="E15" i="8"/>
  <c r="O15" i="8"/>
  <c r="J16" i="8"/>
  <c r="E17" i="8"/>
  <c r="O17" i="8"/>
  <c r="J18" i="8"/>
  <c r="E19" i="8"/>
  <c r="O19" i="8"/>
  <c r="J22" i="8"/>
  <c r="K6" i="8"/>
  <c r="F7" i="8"/>
  <c r="P7" i="8"/>
  <c r="K10" i="8"/>
  <c r="F11" i="8"/>
  <c r="P11" i="8"/>
  <c r="K12" i="8"/>
  <c r="F13" i="8"/>
  <c r="P13" i="8"/>
  <c r="K14" i="8"/>
  <c r="F15" i="8"/>
  <c r="P15" i="8"/>
  <c r="K16" i="8"/>
  <c r="F17" i="8"/>
  <c r="P17" i="8"/>
  <c r="K18" i="8"/>
  <c r="F19" i="8"/>
  <c r="S19" i="8" s="1"/>
  <c r="P19" i="8"/>
  <c r="K22" i="8"/>
  <c r="L6" i="8"/>
  <c r="G7" i="8"/>
  <c r="Q7" i="8"/>
  <c r="L10" i="8"/>
  <c r="G11" i="8"/>
  <c r="Q11" i="8"/>
  <c r="L12" i="8"/>
  <c r="G13" i="8"/>
  <c r="Q13" i="8"/>
  <c r="L14" i="8"/>
  <c r="G15" i="8"/>
  <c r="Q15" i="8"/>
  <c r="L16" i="8"/>
  <c r="G17" i="8"/>
  <c r="Q17" i="8"/>
  <c r="L18" i="8"/>
  <c r="G19" i="8"/>
  <c r="Q19" i="8"/>
  <c r="L22" i="8"/>
  <c r="M6" i="8"/>
  <c r="H7" i="8"/>
  <c r="R7" i="8"/>
  <c r="M10" i="8"/>
  <c r="H11" i="8"/>
  <c r="R11" i="8"/>
  <c r="M12" i="8"/>
  <c r="H13" i="8"/>
  <c r="R13" i="8"/>
  <c r="M14" i="8"/>
  <c r="H15" i="8"/>
  <c r="R15" i="8"/>
  <c r="M16" i="8"/>
  <c r="H17" i="8"/>
  <c r="R17" i="8"/>
  <c r="M18" i="8"/>
  <c r="H19" i="8"/>
  <c r="R19" i="8"/>
  <c r="M22" i="8"/>
  <c r="N6" i="8"/>
  <c r="I7" i="8"/>
  <c r="N10" i="8"/>
  <c r="I11" i="8"/>
  <c r="N12" i="8"/>
  <c r="I13" i="8"/>
  <c r="N14" i="8"/>
  <c r="I15" i="8"/>
  <c r="N16" i="8"/>
  <c r="I17" i="8"/>
  <c r="N18" i="8"/>
  <c r="I19" i="8"/>
  <c r="N22" i="8"/>
  <c r="E6" i="8"/>
  <c r="O6" i="8"/>
  <c r="J7" i="8"/>
  <c r="E10" i="8"/>
  <c r="O10" i="8"/>
  <c r="J11" i="8"/>
  <c r="E12" i="8"/>
  <c r="O12" i="8"/>
  <c r="J13" i="8"/>
  <c r="E14" i="8"/>
  <c r="O14" i="8"/>
  <c r="J15" i="8"/>
  <c r="E16" i="8"/>
  <c r="O16" i="8"/>
  <c r="J17" i="8"/>
  <c r="E18" i="8"/>
  <c r="O18" i="8"/>
  <c r="J19" i="8"/>
  <c r="E22" i="8"/>
  <c r="O22" i="8"/>
  <c r="F6" i="8"/>
  <c r="S6" i="8" s="1"/>
  <c r="P6" i="8"/>
  <c r="K7" i="8"/>
  <c r="F10" i="8"/>
  <c r="P10" i="8"/>
  <c r="K11" i="8"/>
  <c r="F12" i="8"/>
  <c r="P12" i="8"/>
  <c r="K13" i="8"/>
  <c r="F14" i="8"/>
  <c r="P14" i="8"/>
  <c r="K15" i="8"/>
  <c r="F16" i="8"/>
  <c r="P16" i="8"/>
  <c r="K17" i="8"/>
  <c r="F18" i="8"/>
  <c r="P18" i="8"/>
  <c r="K19" i="8"/>
  <c r="F22" i="8"/>
  <c r="P22" i="8"/>
  <c r="G6" i="8"/>
  <c r="Q6" i="8"/>
  <c r="L7" i="8"/>
  <c r="G10" i="8"/>
  <c r="Q10" i="8"/>
  <c r="L11" i="8"/>
  <c r="G12" i="8"/>
  <c r="Q12" i="8"/>
  <c r="L13" i="8"/>
  <c r="G14" i="8"/>
  <c r="Q14" i="8"/>
  <c r="L15" i="8"/>
  <c r="G16" i="8"/>
  <c r="Q16" i="8"/>
  <c r="L17" i="8"/>
  <c r="G18" i="8"/>
  <c r="Q18" i="8"/>
  <c r="L19" i="8"/>
  <c r="G22" i="8"/>
  <c r="Q22" i="8"/>
  <c r="H6" i="8"/>
  <c r="R6" i="8"/>
  <c r="M7" i="8"/>
  <c r="H10" i="8"/>
  <c r="R10" i="8"/>
  <c r="M11" i="8"/>
  <c r="H12" i="8"/>
  <c r="R12" i="8"/>
  <c r="M13" i="8"/>
  <c r="H14" i="8"/>
  <c r="R14" i="8"/>
  <c r="M15" i="8"/>
  <c r="H16" i="8"/>
  <c r="R16" i="8"/>
  <c r="M17" i="8"/>
  <c r="H18" i="8"/>
  <c r="R18" i="8"/>
  <c r="M19" i="8"/>
  <c r="H22" i="8"/>
  <c r="R22" i="8"/>
  <c r="I6" i="8"/>
  <c r="N7" i="8"/>
  <c r="I10" i="8"/>
  <c r="N11" i="8"/>
  <c r="I12" i="8"/>
  <c r="N13" i="8"/>
  <c r="I14" i="8"/>
  <c r="N15" i="8"/>
  <c r="I16" i="8"/>
  <c r="N17" i="8"/>
  <c r="I18" i="8"/>
  <c r="N19" i="8"/>
  <c r="S7" i="8" l="1"/>
  <c r="S15" i="8"/>
  <c r="S13" i="8"/>
  <c r="S22" i="8"/>
  <c r="S11" i="8"/>
  <c r="S14" i="8"/>
  <c r="S18" i="8"/>
  <c r="S10" i="8"/>
  <c r="S17" i="8"/>
  <c r="S12" i="8"/>
  <c r="S16" i="8"/>
</calcChain>
</file>

<file path=xl/sharedStrings.xml><?xml version="1.0" encoding="utf-8"?>
<sst xmlns="http://schemas.openxmlformats.org/spreadsheetml/2006/main" count="1996" uniqueCount="314">
  <si>
    <t>Evaluare Națională 2020-2026 — Evoluție, Județul Arad</t>
  </si>
  <si>
    <t>Analiză comparativă pe unități de învățământ cu personalitate juridică, șapte sesiuni consecutive</t>
  </si>
  <si>
    <t>Sursă: workbook-urile "EN2020_Arad_analiza.xlsx" ... "EN2026_Arad_analiza.xlsx" (deja auditate) · Fișier prelucrat: 15.09.2026</t>
  </si>
  <si>
    <t>Indicator (nivel județ)</t>
  </si>
  <si>
    <t>2020</t>
  </si>
  <si>
    <t>2021</t>
  </si>
  <si>
    <t>2022</t>
  </si>
  <si>
    <t>2023</t>
  </si>
  <si>
    <t>2024</t>
  </si>
  <si>
    <t>2025</t>
  </si>
  <si>
    <t>2026</t>
  </si>
  <si>
    <t>Δ 2020→2026</t>
  </si>
  <si>
    <t>Elevi evaluați</t>
  </si>
  <si>
    <t>Unități analizate</t>
  </si>
  <si>
    <t>Media generală</t>
  </si>
  <si>
    <t>Media Limba Română</t>
  </si>
  <si>
    <t>Media Matematică</t>
  </si>
  <si>
    <t>Media Limba Maternă (elevii cu probă)</t>
  </si>
  <si>
    <t>Nr. elevi cu probă la limba maternă</t>
  </si>
  <si>
    <t>% elevi cu media generală ≥ 5</t>
  </si>
  <si>
    <t>Media generală — URBAN</t>
  </si>
  <si>
    <t>Media generală — RURAL</t>
  </si>
  <si>
    <t>Notă: mediile sunt reluate din workbook-urile anuale deja auditate; vezi fila "Metodologie" pentru particularitățile fiecărui an.</t>
  </si>
  <si>
    <t>Nr</t>
  </si>
  <si>
    <t>Unitate</t>
  </si>
  <si>
    <t>Localitate</t>
  </si>
  <si>
    <t>Mediu</t>
  </si>
  <si>
    <t>NrElevi_2020</t>
  </si>
  <si>
    <t>NrElevi_2021</t>
  </si>
  <si>
    <t>NrElevi_2022</t>
  </si>
  <si>
    <t>NrElevi_2023</t>
  </si>
  <si>
    <t>NrElevi_2024</t>
  </si>
  <si>
    <t>NrElevi_2025</t>
  </si>
  <si>
    <t>NrElevi_2026</t>
  </si>
  <si>
    <t>Medie_2020</t>
  </si>
  <si>
    <t>Medie_2021</t>
  </si>
  <si>
    <t>Medie_2022</t>
  </si>
  <si>
    <t>Medie_2023</t>
  </si>
  <si>
    <t>Medie_2024</t>
  </si>
  <si>
    <t>Medie_2025</t>
  </si>
  <si>
    <t>Medie_2026</t>
  </si>
  <si>
    <t>Romana_2020</t>
  </si>
  <si>
    <t>Romana_2021</t>
  </si>
  <si>
    <t>Romana_2022</t>
  </si>
  <si>
    <t>Romana_2023</t>
  </si>
  <si>
    <t>Romana_2024</t>
  </si>
  <si>
    <t>Romana_2025</t>
  </si>
  <si>
    <t>Romana_2026</t>
  </si>
  <si>
    <t>Matematica_2020</t>
  </si>
  <si>
    <t>Matematica_2021</t>
  </si>
  <si>
    <t>Matematica_2022</t>
  </si>
  <si>
    <t>Matematica_2023</t>
  </si>
  <si>
    <t>Matematica_2024</t>
  </si>
  <si>
    <t>Matematica_2025</t>
  </si>
  <si>
    <t>Matematica_2026</t>
  </si>
  <si>
    <t>Pct5_2020</t>
  </si>
  <si>
    <t>Pct5_2021</t>
  </si>
  <si>
    <t>Pct5_2022</t>
  </si>
  <si>
    <t>Pct5_2023</t>
  </si>
  <si>
    <t>Pct5_2024</t>
  </si>
  <si>
    <t>Pct5_2025</t>
  </si>
  <si>
    <t>Pct5_2026</t>
  </si>
  <si>
    <t>COLEGIUL "MIHAI VITEAZUL" INEU</t>
  </si>
  <si>
    <t>INEU</t>
  </si>
  <si>
    <t>URBAN</t>
  </si>
  <si>
    <t>COLEGIUL DE ARTE "SABIN DRĂGOI" ARAD</t>
  </si>
  <si>
    <t>ARAD</t>
  </si>
  <si>
    <t>COLEGIUL NAŢIONAL "ELENA GHIBA BIRTA" ARAD</t>
  </si>
  <si>
    <t>COLEGIUL NAŢIONAL "MOISE NICOARĂ" ARAD</t>
  </si>
  <si>
    <t>COLEGIUL NAŢIONAL "PREPARANDIA-DIMITRIE ŢICHINDEAL" ARAD</t>
  </si>
  <si>
    <t>COLEGIUL NAŢIONAL "VASILE GOLDIŞ" ARAD</t>
  </si>
  <si>
    <t>COLEGIUL"CSIKY GERGELY" ARAD</t>
  </si>
  <si>
    <t>LICEUL "ATANASIE MARIENESCU" LIPOVA</t>
  </si>
  <si>
    <t>LIPOVA</t>
  </si>
  <si>
    <t>LICEUL "IOAN BUTEANU" GURAHONŢ</t>
  </si>
  <si>
    <t>GURAHONŢ</t>
  </si>
  <si>
    <t>RURAL</t>
  </si>
  <si>
    <t>LICEUL "SEVER BOCU" LIPOVA</t>
  </si>
  <si>
    <t>LICEUL CU PROGRAM SPORTIV ARAD</t>
  </si>
  <si>
    <t>LICEUL NAŢIONAL DE INFORMATICĂ ARAD</t>
  </si>
  <si>
    <t>LICEUL SPECIAL "SFÂNTA MARIA" ARAD</t>
  </si>
  <si>
    <t>LICEUL TEHNOLOGIC "EMIL CRĂCIUN LĂZUREANU" BELIU</t>
  </si>
  <si>
    <t>BELIU</t>
  </si>
  <si>
    <t>LICEUL TEHNOLOGIC "FRANCISC NEUMAN" ARAD</t>
  </si>
  <si>
    <t>LICEUL TEHNOLOGIC "ION CREANGĂ" CURTICI</t>
  </si>
  <si>
    <t>CURTICI</t>
  </si>
  <si>
    <t>LICEUL TEHNOLOGIC "MOGA VOIEVOD" HĂLMAGIU</t>
  </si>
  <si>
    <t>HĂLMAGIU</t>
  </si>
  <si>
    <t>LICEUL TEHNOLOGIC "REGINA MARIA" ARAD</t>
  </si>
  <si>
    <t>LICEUL TEHNOLOGIC "SAVA BRANCOVICI" INEU</t>
  </si>
  <si>
    <t>LICEUL TEHNOLOGIC "STEFAN HELL" SÂNTANA</t>
  </si>
  <si>
    <t>SÂNTANA</t>
  </si>
  <si>
    <t>LICEUL TEHNOLOGIC "VASILE JUNCU" MINIŞ</t>
  </si>
  <si>
    <t>MINIŞ</t>
  </si>
  <si>
    <t>LICEUL TEHNOLOGIC DE ȘTIINȚE APLICATE ARAD</t>
  </si>
  <si>
    <t>LICEUL TEHNOLOGIC VINGA</t>
  </si>
  <si>
    <t>VINGA</t>
  </si>
  <si>
    <t>LICEUL TEHNOLOGIC ”REGELE MIHAI I” SĂVÂRŞIN</t>
  </si>
  <si>
    <t>SĂVÂRŞIN</t>
  </si>
  <si>
    <t>LICEUL TEOLOGIC BAPTIST "ALEXA POPOVICI" ARAD</t>
  </si>
  <si>
    <t>LICEUL TEOLOGIC PENTICOSTAL ARAD</t>
  </si>
  <si>
    <t>LICEUL TEORETIC "ADAM MULLER GUTTENBRUNN" ARAD</t>
  </si>
  <si>
    <t>LICEUL TEORETIC "GHEORGHE LAZĂR" PECICA</t>
  </si>
  <si>
    <t>PECICA</t>
  </si>
  <si>
    <t>LICEUL TEORETIC "JOZEF GREGOR TAJOVSKY" NĂDLAC</t>
  </si>
  <si>
    <t>NĂDLAC</t>
  </si>
  <si>
    <t>LICEUL TEORETIC "MIHAI VELICIU" CHIŞINEU CRIŞ</t>
  </si>
  <si>
    <t>CHIŞINEU-CRIŞ</t>
  </si>
  <si>
    <t>LICEUL TEORETIC "SFÂNTUL IERARH NICOLAE" ARAD</t>
  </si>
  <si>
    <t>LICEUL TEORETIC CERMEI</t>
  </si>
  <si>
    <t>CERMEI</t>
  </si>
  <si>
    <t>LICEUL TEORETIC PÂNCOTA</t>
  </si>
  <si>
    <t>PÂNCOTA</t>
  </si>
  <si>
    <t>LICEUL TEORETIC SEBIŞ</t>
  </si>
  <si>
    <t>SEBIŞ</t>
  </si>
  <si>
    <t>ŞCOALA GIMNAZIALĂ "ADAM MULLER GUTTENBRUNN" ZĂBRANI</t>
  </si>
  <si>
    <t>CHESINŢ</t>
  </si>
  <si>
    <t>ŞCOALA GIMNAZIALĂ "ADAM NICOLAE" ARAD</t>
  </si>
  <si>
    <t>ŞCOALA GIMNAZIALĂ "ALEXANDRU MOCIONI" BIRCHIŞ</t>
  </si>
  <si>
    <t>BIRCHIŞ</t>
  </si>
  <si>
    <t>ŞCOALA GIMNAZIALĂ "ANDREI ŞAGUNA" ANDREI ŞAGUNA</t>
  </si>
  <si>
    <t>ANDREI ŞAGUNA</t>
  </si>
  <si>
    <t>ŞCOALA GIMNAZIALĂ "ARON COTRUŞ" ARAD</t>
  </si>
  <si>
    <t>ŞCOALA GIMNAZIALĂ "AUREL SEBEŞAN" FELNAC</t>
  </si>
  <si>
    <t>FELNAC</t>
  </si>
  <si>
    <t>ŞCOALA GIMNAZIALĂ "AUREL VLAICU" ARAD</t>
  </si>
  <si>
    <t>ŞCOALA GIMNAZIALĂ "AVRAM IANCU" ARAD</t>
  </si>
  <si>
    <t>ŞCOALA GIMNAZIALĂ "CAIUS IACOB" ARAD</t>
  </si>
  <si>
    <t>ŞCOALA GIMNAZIALĂ "CORNELIU MICLOȘI" COVĂSÂNŢ</t>
  </si>
  <si>
    <t>COVĂSINŢ</t>
  </si>
  <si>
    <t>ŞCOALA GIMNAZIALĂ "CRISTIAN HERBEI" VĂRĂDIA DE MUREŞ</t>
  </si>
  <si>
    <t>VĂRĂDIA DE MUREŞ</t>
  </si>
  <si>
    <t>ŞCOALA GIMNAZIALĂ "DR.IOAN DANICICO" SEMLAC</t>
  </si>
  <si>
    <t>SEMLAC</t>
  </si>
  <si>
    <t>ŞCOALA GIMNAZIALĂ "EMIL MONŢIA" ŞICULA</t>
  </si>
  <si>
    <t>ŞICULA</t>
  </si>
  <si>
    <t>ŞCOALA GIMNAZIALĂ "GABRIEL BROLA" BUTENI</t>
  </si>
  <si>
    <t>BUTENI</t>
  </si>
  <si>
    <t>ŞCOALA GIMNAZIALĂ "GHEORGHE GROZA" MONEASA</t>
  </si>
  <si>
    <t>MONEASA</t>
  </si>
  <si>
    <t>ŞCOALA GIMNAZIALĂ "GHEORGHE POPOVICI" APATEU</t>
  </si>
  <si>
    <t>APATEU</t>
  </si>
  <si>
    <t>ŞCOALA GIMNAZIALĂ "ILARION FELEA" ARAD</t>
  </si>
  <si>
    <t>ŞCOALA GIMNAZIALĂ "IOAN SLAVICI" ŞIRIA</t>
  </si>
  <si>
    <t>GALŞA</t>
  </si>
  <si>
    <t>ŞCOALA GIMNAZIALĂ "IOSIF MOLDOVAN" ARAD</t>
  </si>
  <si>
    <t>ŞCOALA GIMNAZIALĂ "IUSTIN MARȘIEU" SOCODOR</t>
  </si>
  <si>
    <t>SOCODOR</t>
  </si>
  <si>
    <t>ŞCOALA GIMNAZIALĂ "LAZĂR TÂMPA" ALMAŞ</t>
  </si>
  <si>
    <t>ALMAŞ</t>
  </si>
  <si>
    <t>ŞCOALA GIMNAZIALĂ "MIHAI EMINESCU" ARAD</t>
  </si>
  <si>
    <t>ŞCOALA GIMNAZIALĂ "MIHAI VELICIU" SEPREUŞ</t>
  </si>
  <si>
    <t>ŞEPREUŞ</t>
  </si>
  <si>
    <t>ŞCOALA GIMNAZIALĂ "MORA FERENC" ZIMANDU NOU</t>
  </si>
  <si>
    <t>ZIMANDU NOU</t>
  </si>
  <si>
    <t>ŞCOALA GIMNAZIALĂ "NICOLAE BĂLCESCU" ARAD</t>
  </si>
  <si>
    <t>ŞCOALA GIMNAZIALĂ "OLOSZ LAJOS" ADEA</t>
  </si>
  <si>
    <t>ADEA</t>
  </si>
  <si>
    <t>ŞCOALA GIMNAZIALĂ "ORMÓS ZSIGMOND" PECICA</t>
  </si>
  <si>
    <t>ŞCOALA GIMNAZIALĂ "PATER GODO MIHALY" DOROBANŢI</t>
  </si>
  <si>
    <t>DOROBANŢI</t>
  </si>
  <si>
    <t>ŞCOALA GIMNAZIALĂ "PATRICHIE POPESCU" BATA</t>
  </si>
  <si>
    <t>BATA</t>
  </si>
  <si>
    <t>ŞCOALA GIMNAZIALĂ "PAVEL COVACI" MACEA</t>
  </si>
  <si>
    <t>MACEA</t>
  </si>
  <si>
    <t>ŞCOALA GIMNAZIALĂ "PĂDURENI" CHIŞINEU CRIŞ</t>
  </si>
  <si>
    <t>ŞCOALA GIMNAZIALĂ "ROMUL MOTORCA" AGRIŞU MARE</t>
  </si>
  <si>
    <t>AGRIŞU MARE</t>
  </si>
  <si>
    <t>ŞCOALA GIMNAZIALĂ "SABIN DRĂGOI" PETRIŞ</t>
  </si>
  <si>
    <t>PETRIŞ</t>
  </si>
  <si>
    <t>ŞCOALA GIMNAZIALĂ "SABIN MANUILĂ" SÎMBĂTENI</t>
  </si>
  <si>
    <t>SÂMBĂTENI</t>
  </si>
  <si>
    <t>ŞCOALA GIMNAZIALĂ "SIMONYI IMRE" SATU NOU</t>
  </si>
  <si>
    <t>SATU NOU</t>
  </si>
  <si>
    <t>ŞCOALA GIMNAZIALĂ "TABAJDI KAROLY" ZERIND</t>
  </si>
  <si>
    <t>ZERIND</t>
  </si>
  <si>
    <t>ŞCOALA GIMNAZIALĂ "TEODOR PĂCĂŢIAN" USUSĂU</t>
  </si>
  <si>
    <t>USUSĂU</t>
  </si>
  <si>
    <t>ŞCOALA GIMNAZIALĂ "VASILE POP" BOCSIG</t>
  </si>
  <si>
    <t>BOCSIG</t>
  </si>
  <si>
    <t>ŞCOALA GIMNAZIALĂ "VIRGIL IOVĂNAŞ" ŞOFRONEA</t>
  </si>
  <si>
    <t>ŞOFRONEA</t>
  </si>
  <si>
    <t>ŞCOALA GIMNAZIALĂ "ŞTEFAN BOZIAN" ŞEITIN</t>
  </si>
  <si>
    <t>ŞEITIN</t>
  </si>
  <si>
    <t>ŞCOALA GIMNAZIALĂ "ŞTEFAN CICIO-POP" CONOP</t>
  </si>
  <si>
    <t>CONOP</t>
  </si>
  <si>
    <t>ŞCOALA GIMNAZIALĂ BÂRSA</t>
  </si>
  <si>
    <t>BÂRSA</t>
  </si>
  <si>
    <t>ŞCOALA GIMNAZIALĂ BÂRZAVA</t>
  </si>
  <si>
    <t>BÂRZAVA</t>
  </si>
  <si>
    <t>ŞCOALA GIMNAZIALĂ CHISINDIA</t>
  </si>
  <si>
    <t>CHISINDIA</t>
  </si>
  <si>
    <t>ŞCOALA GIMNAZIALĂ CRAIVA</t>
  </si>
  <si>
    <t>CRAIVA</t>
  </si>
  <si>
    <t>ŞCOALA GIMNAZIALĂ CĂRAND</t>
  </si>
  <si>
    <t>CĂRAND</t>
  </si>
  <si>
    <t>ŞCOALA GIMNAZIALĂ DEZNA</t>
  </si>
  <si>
    <t>DEZNA</t>
  </si>
  <si>
    <t>ŞCOALA GIMNAZIALĂ DIECI</t>
  </si>
  <si>
    <t>DIECI</t>
  </si>
  <si>
    <t>ŞCOALA GIMNAZIALĂ FISCUT</t>
  </si>
  <si>
    <t>FISCUT</t>
  </si>
  <si>
    <t>ŞCOALA GIMNAZIALĂ FRUMUŞENI</t>
  </si>
  <si>
    <t>FRUMUŞENI</t>
  </si>
  <si>
    <t>ŞCOALA GIMNAZIALĂ FÂNTÂNELE</t>
  </si>
  <si>
    <t>FÂNTÂNELE</t>
  </si>
  <si>
    <t>ŞCOALA GIMNAZIALĂ GROŞENI</t>
  </si>
  <si>
    <t>GROŞENI</t>
  </si>
  <si>
    <t>ŞCOALA GIMNAZIALĂ GRĂNICERI</t>
  </si>
  <si>
    <t>GRĂNICERI</t>
  </si>
  <si>
    <t>ŞCOALA GIMNAZIALĂ HĂLMĂGEL</t>
  </si>
  <si>
    <t>HĂLMĂGEL</t>
  </si>
  <si>
    <t>ŞCOALA GIMNAZIALĂ HĂŞMAŞ</t>
  </si>
  <si>
    <t>HĂŞMAŞ</t>
  </si>
  <si>
    <t>ŞCOALA GIMNAZIALĂ IACOBINI</t>
  </si>
  <si>
    <t>IACOBINI</t>
  </si>
  <si>
    <t>ŞCOALA GIMNAZIALĂ IRATOŞU</t>
  </si>
  <si>
    <t>IRATOŞU</t>
  </si>
  <si>
    <t>ŞCOALA GIMNAZIALĂ LIVADA</t>
  </si>
  <si>
    <t>LIVADA</t>
  </si>
  <si>
    <t>ŞCOALA GIMNAZIALĂ MAILAT</t>
  </si>
  <si>
    <t>MAILAT</t>
  </si>
  <si>
    <t>ŞCOALA GIMNAZIALĂ OLARI</t>
  </si>
  <si>
    <t>OLARI</t>
  </si>
  <si>
    <t>ŞCOALA GIMNAZIALĂ PEREGU MARE</t>
  </si>
  <si>
    <t>PEREGU MARE</t>
  </si>
  <si>
    <t>ŞCOALA GIMNAZIALĂ PILU</t>
  </si>
  <si>
    <t>PILU</t>
  </si>
  <si>
    <t>ŞCOALA GIMNAZIALĂ PLEŞCUŢA</t>
  </si>
  <si>
    <t>PLEŞCUŢA</t>
  </si>
  <si>
    <t>ŞCOALA GIMNAZIALĂ PĂULIŞ</t>
  </si>
  <si>
    <t>PĂULIŞ</t>
  </si>
  <si>
    <t>ŞCOALA GIMNAZIALĂ SECUSIGIU</t>
  </si>
  <si>
    <t>SECUSIGIU</t>
  </si>
  <si>
    <t>ŞCOALA GIMNAZIALĂ SINTEA MARE</t>
  </si>
  <si>
    <t>SINTEA MARE</t>
  </si>
  <si>
    <t>ŞCOALA GIMNAZIALĂ SÂNTANA</t>
  </si>
  <si>
    <t>ŞCOALA GIMNAZIALĂ TAUŢ</t>
  </si>
  <si>
    <t>TAUŢ</t>
  </si>
  <si>
    <t>ŞCOALA GIMNAZIALĂ TÂRNOVA</t>
  </si>
  <si>
    <t>TÂRNOVA</t>
  </si>
  <si>
    <t>ŞCOALA GIMNAZIALĂ VLADIMIRESCU</t>
  </si>
  <si>
    <t>VLADIMIRESCU</t>
  </si>
  <si>
    <t>ŞCOALA GIMNAZIALĂ VÂNĂTORI</t>
  </si>
  <si>
    <t>VÂNĂTORI</t>
  </si>
  <si>
    <t>ŞCOALA GIMNAZIALĂ VÂRFURILE</t>
  </si>
  <si>
    <t>VÂRFURILE</t>
  </si>
  <si>
    <t>ŞCOALA GIMNAZIALĂ ZĂDĂRENI</t>
  </si>
  <si>
    <t>ZĂDĂRENI</t>
  </si>
  <si>
    <t>ŞCOALA GIMNAZIALĂ ZĂRAND</t>
  </si>
  <si>
    <t>CINTEI</t>
  </si>
  <si>
    <t>ŞCOALA GIMNAZIALĂ ŞAGU</t>
  </si>
  <si>
    <t>ŞAGU</t>
  </si>
  <si>
    <t>ŞCOALA GIMNAZIALĂ ŞILINDIA</t>
  </si>
  <si>
    <t>ŞILINDIA</t>
  </si>
  <si>
    <t>ŞCOALA GIMNAZIALĂ ŞIMAND</t>
  </si>
  <si>
    <t>ŞIMAND</t>
  </si>
  <si>
    <t>ŞCOALA GIMNAZIALĂ ŢIPAR</t>
  </si>
  <si>
    <t>ŢIPAR</t>
  </si>
  <si>
    <t>ŞCOALA GIMNAZIALĂ ”NICOLAE HORGA POPOVICI” SELEUŞ</t>
  </si>
  <si>
    <t>SELEUŞ</t>
  </si>
  <si>
    <t>Evoluția procentului de elevi cu media generală de cel puțin 5 (prag informativ, EN nu are un prag oficial de promovare), pe fiecare unitate, 2020→2026, sortată descrescător după valoarea din 2026. "-" = unitatea nu a avut elevi evaluați în acel an (nu a existat sub acest nume sau nu a fost identificată în fișierul respectiv).</t>
  </si>
  <si>
    <t>Loc</t>
  </si>
  <si>
    <t>Δ total</t>
  </si>
  <si>
    <t>Evoluția mediei generale (media finală EN) pe fiecare unitate, 2020→2026, sortată descrescător după media din 2026.</t>
  </si>
  <si>
    <t>Evoluția mediei la Limba și literatura română pe fiecare unitate, 2020→2026.</t>
  </si>
  <si>
    <t>Evoluția mediei la Matematică pe fiecare unitate, 2020→2026.</t>
  </si>
  <si>
    <t>Limba</t>
  </si>
  <si>
    <t>Nr_2020</t>
  </si>
  <si>
    <t>Nr_2021</t>
  </si>
  <si>
    <t>Nr_2022</t>
  </si>
  <si>
    <t>Nr_2023</t>
  </si>
  <si>
    <t>Nr_2024</t>
  </si>
  <si>
    <t>Nr_2025</t>
  </si>
  <si>
    <t>Nr_2026</t>
  </si>
  <si>
    <t>Cheie</t>
  </si>
  <si>
    <t>germană</t>
  </si>
  <si>
    <t>maghiară</t>
  </si>
  <si>
    <t>slovacă</t>
  </si>
  <si>
    <t>Evoluția numărului de elevi și a mediei la proba de limbă maternă, pe fiecare limbă și unitate, 2020→2026 (13 unități cu predare/probă în limbă maternă: maghiară, germană — Adam Muller Guttenbrunn și Ştefan Hell Sântana, slovacă — Jozef Gregor Tajovsky Nădlac). "-" = nicio prezență la această probă în acel an, la acea unitate.</t>
  </si>
  <si>
    <t>Limba germană</t>
  </si>
  <si>
    <t>Nr 2020</t>
  </si>
  <si>
    <t>Medie 2020</t>
  </si>
  <si>
    <t>Nr 2021</t>
  </si>
  <si>
    <t>Medie 2021</t>
  </si>
  <si>
    <t>Nr 2022</t>
  </si>
  <si>
    <t>Medie 2022</t>
  </si>
  <si>
    <t>Nr 2023</t>
  </si>
  <si>
    <t>Medie 2023</t>
  </si>
  <si>
    <t>Nr 2024</t>
  </si>
  <si>
    <t>Medie 2024</t>
  </si>
  <si>
    <t>Nr 2025</t>
  </si>
  <si>
    <t>Medie 2025</t>
  </si>
  <si>
    <t>Nr 2026</t>
  </si>
  <si>
    <t>Medie 2026</t>
  </si>
  <si>
    <t>Δ medie total</t>
  </si>
  <si>
    <t>Limba maghiară</t>
  </si>
  <si>
    <t>Limba slovacă</t>
  </si>
  <si>
    <t>Metodologie — Analiza comparativă EN 2020-2026, Județul Arad</t>
  </si>
  <si>
    <t>1. Surse de date</t>
  </si>
  <si>
    <t>Fișierele-sursă sunt cele șapte workbook-uri deja auditate și livrate anterior: EN2020_Arad_analiza.xlsx ... EN2026_Arad_analiza.xlsx. Fiecare a fost construit direct din exportul brut al rezultatelor Evaluării Naționale (jud. Arad) și verificat independent (recalculare fără erori, comparație cu agregări independente în pandas). Prezentul workbook preia datele elev-cu-elev din fila "Date_Elevi" a fiecărui workbook anual (nu redeschide fișierele brute originale) și recalculează agregatele pe unitate pentru cei șapte ani, pentru a permite comparația directă.</t>
  </si>
  <si>
    <t>2. De ce datele de bază sunt introduse ca valori, nu ca legături live către celelalte fișiere</t>
  </si>
  <si>
    <t>Excel/LibreOffice nu păstrează fiabil legăturile de tip formulă către alte fișiere externe după reprocesare. Din acest motiv, valorile din filele "Date_unitati" și "Date_Materna" sunt introduse ca date brute (analog rolului filei "Date_Elevi" din fiecare workbook anual), iar TOATE calculele derivate din acest workbook — sortări, diferențe (Δ) an-pe-an, regăsiri prin INDEX/MATCH — sunt formule reale, recalculabile în Excel.</t>
  </si>
  <si>
    <t>3. Unități de învățământ incluse și reconcilierea denumirilor între ani</t>
  </si>
  <si>
    <t>S-a folosit reuniunea unităților care au avut elevi evaluați la EN în cel puțin unul din cei șapte ani: 113 unități în total, dintre care 97 au avut elevi evaluați în toți cei șapte ani. Fiecare fișier anual a fost construit dintr-un export brut diferit, cu denumiri de unități ușor diferite de la an la an (diacritice, ortografie veche/nouă — ex. "Bîrsa"/"Bârsa", "Tîrnova"/"Târnova" — sau redenumiri reale ale unității). Denumirile au fost reconciliate manual, unitate cu unitate, pe baza localității și a continuității în timp; principalele redenumiri identificate: Liceul Tehnologic Beliu → Liceul Tehnologic "Emil Crăciun Lăzureanu" Beliu (din 2024); Liceul Tehnologic de Construcții și Protecția Mediului Arad → Liceul Tehnologic de Științe Aplicate Arad (din 2026); Şcoala Gimnazială Agrişu Mare → Şcoala Gimnazială "Romul Motorca" Agrişu Mare (din 2023); Şcoala Gimnazială Buteni → Şcoala Gimnazială "Gabriel Brola" Buteni (din 2021); Şcoala Gimnazială "Regina Maria" Arad → Liceul Tehnologic "Regina Maria" Arad (din 2026); Şcoala Gimnazială Nr 2 Pecica → Şcoala Gimnazială "Ormós Zsigmond" Pecica (din 2025); Şcoala "Sfântul Ierarh Nicolae" Arad (unitate nouă din 2025) → Liceul Teoretic "Sfântul Ierarh Nicolae" Arad (din 2026). Pentru anii în care o unitate nu a avut elevi evaluați (sau nu a fost identificată sub acest nume în fișierul respectiv), celulele corespunzătoare afișează "-".</t>
  </si>
  <si>
    <t>4. Unități noi, dispărute sau cu întreruperi</t>
  </si>
  <si>
    <t>Câteva unități apar doar în parte din cei șapte ani, fără a fi vorba de o redenumire: "Liceul Tehnologic 'Sava Brancovici' Ineu" și "Liceul Teologic Penticostal Arad" apar ca unități distincte abia din 2023, respectiv 2025 (intrări noi sau dobândire de personalitate juridică proprie). Un grup de unități mici din Arad și din mediul rural (Şcoala Gimnazială "Adam Nicolae" Arad, Fiscut, "Nicolae Bălcescu" Arad, "Ilarion Felea" Arad, "Sabin Manuilă" Sîmbăteni) nu apar ca unități separate în fișierul 2026 — cel mai probabil au fost arondate altei unități cu personalitate juridică în acel an; fișierele sursă nu documentează explicit motivul, iar acest workbook nu presupune o continuitate cu altă unitate fără confirmare directă din date.</t>
  </si>
  <si>
    <t>5. Definiții ale indicatorilor</t>
  </si>
  <si>
    <t>Media generală = media aritmetică a "MEDIA FINALĂ" a elevilor evaluați ai unității (elevi cu status Prezent la Română și Matematică și cu medie finală validă — vezi fila "Metodologie" a fiecărui workbook anual pentru particularitățile exacte de curățare a datelor, diferite de la an la an). Media Lb. Română / Media Matematică = media notelor finale la cele două probe obligatorii. Media Lb. Maternă = media notei finale la proba de limbă maternă, calculată doar pentru elevii care au susținut-o. % elevi cu media ≥ 5 = procentul elevilor evaluați ai unității cu media generală de cel puțin 5 (prag informativ — EN nu are un prag oficial de promovare, spre deosebire de Bacalaureat).</t>
  </si>
  <si>
    <t>6. Limba probei de limbă maternă</t>
  </si>
  <si>
    <t>Limba fiecărei probe de limbă maternă (maghiară / germană / slovacă) a fost determinată pe baza coloanei explicite "Proba Examen lb. Materna" din fișierul-sursă 2024 (singurul an cu această informație directă), aplicată apoi identic tuturor celor șapte ani prin identitatea unității (aceeași metodologie folosită și la construirea workbook-urilor EN2023/EN2024/EN2025_Arad_analiza.xlsx). Fișierele anuale 2020-2022 au afișat în fila proprie "Clasament Lb. Maternă" o aproximare mai puțin exactă (bazată doar pe localitate, cu excepția Nădlac = slovacă, restul = maghiară); acest workbook comparativ folosește peste tot varianta exactă, ceea ce reclasifică corect cele două unități cu predare în limba germană (Liceul Teoretic "Adam Muller Guttenbrunn" Arad și Liceul Tehnologic "Ştefan Hell" Sântana), etichetate eronat "maghiară" în filele "Clasament Lb. Maternă" ale workbook-urilor EN2020/EN2021/EN2022_Arad_analiza.xlsx.</t>
  </si>
  <si>
    <t>7. Rotunjiri</t>
  </si>
  <si>
    <t>Mediile sunt afișate cu 2 zecimale și procentele cu 1 zecimală, ca în fișierele anuale. Diferențele (Δ) sunt calculate pe valorile nerotunjite și apoi rotunjite la 2 zecimale, pentru a evita erorile de rotunjire cumulate. Coloana "Δ total" arată strict diferența dintre valoarea din 2026 și valoarea din 2020; dacă unitatea nu are date valide într-unul dintre acești doi ani (de exemplu unitățile intrate ulterior în evidență sau cele dispărute din fișierul 2026 — vezi punctul 4), coloana afișează "-".</t>
  </si>
  <si>
    <t>Document generat automat pe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</si>
</sst>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charset val="1"/>
    </font>
    <font>
      <b/>
      <sz val="14"/>
      <color rgb="FF1F4E78"/>
      <name val="Arial"/>
      <family val="2"/>
    </font>
    <font>
      <sz val="11"/>
      <color rgb="FF595959"/>
      <name val="Arial"/>
      <family val="2"/>
    </font>
    <font>
      <i/>
      <sz val="9"/>
      <color rgb="FF595959"/>
      <name val="Arial"/>
      <family val="2"/>
    </font>
    <font>
      <b/>
      <sz val="10"/>
      <color rgb="FFFFFFFF"/>
      <name val="Arial"/>
      <family val="2"/>
    </font>
    <font>
      <sz val="10"/>
      <name val="Arial"/>
      <family val="2"/>
    </font>
    <font>
      <b/>
      <sz val="10"/>
      <color rgb="FF1F4E78"/>
      <name val="Arial"/>
      <family val="2"/>
    </font>
    <font>
      <b/>
      <sz val="10"/>
      <name val="Arial"/>
      <family val="2"/>
    </font>
  </fonts>
  <fills count="4">
    <fill>
      <patternFill patternType="none"/>
    </fill>
    <fill>
      <patternFill patternType="gray125"/>
    </fill>
    <fill>
      <patternFill patternType="solid">
        <fgColor rgb="FF1F4E78"/>
        <bgColor rgb="FF003366"/>
      </patternFill>
    </fill>
    <fill>
      <patternFill patternType="solid">
        <fgColor rgb="FFD9E1F2"/>
        <bgColor rgb="FFD9D9D9"/>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9">
    <xf numFmtId="0" fontId="0" fillId="0" borderId="0" xfId="0"/>
    <xf numFmtId="0" fontId="6" fillId="3" borderId="0" xfId="0" applyFont="1" applyFill="1"/>
    <xf numFmtId="0" fontId="3" fillId="0" borderId="0" xfId="0" applyFont="1"/>
    <xf numFmtId="0" fontId="2" fillId="0" borderId="0" xfId="0" applyFont="1"/>
    <xf numFmtId="0" fontId="1" fillId="0" borderId="0" xfId="0" applyFont="1"/>
    <xf numFmtId="0" fontId="1" fillId="0" borderId="0" xfId="0" applyFont="1"/>
    <xf numFmtId="0" fontId="3" fillId="0" borderId="0" xfId="0" applyFont="1"/>
    <xf numFmtId="0" fontId="4" fillId="2" borderId="0" xfId="0" applyFont="1" applyFill="1" applyAlignment="1">
      <alignment horizontal="center" vertical="center"/>
    </xf>
    <xf numFmtId="0" fontId="5" fillId="0" borderId="1" xfId="0" applyFont="1" applyBorder="1"/>
    <xf numFmtId="1" fontId="5" fillId="0" borderId="1" xfId="0" applyNumberFormat="1" applyFont="1" applyBorder="1" applyAlignment="1">
      <alignment horizontal="center" vertical="center"/>
    </xf>
    <xf numFmtId="2" fontId="5" fillId="0" borderId="1" xfId="0" applyNumberFormat="1" applyFont="1" applyBorder="1" applyAlignment="1">
      <alignment horizontal="center" vertical="center"/>
    </xf>
    <xf numFmtId="164" fontId="5" fillId="0" borderId="1" xfId="0" applyNumberFormat="1" applyFont="1" applyBorder="1" applyAlignment="1">
      <alignment horizontal="center" vertical="center"/>
    </xf>
    <xf numFmtId="0" fontId="4" fillId="2" borderId="1" xfId="0" applyFont="1" applyFill="1" applyBorder="1" applyAlignment="1">
      <alignment horizontal="center" vertical="center" wrapText="1"/>
    </xf>
    <xf numFmtId="0" fontId="5" fillId="0" borderId="0" xfId="0" applyFont="1"/>
    <xf numFmtId="2" fontId="5" fillId="0" borderId="0" xfId="0" applyNumberFormat="1" applyFont="1"/>
    <xf numFmtId="0" fontId="5" fillId="0" borderId="1" xfId="0" applyFont="1" applyBorder="1" applyAlignment="1">
      <alignment horizontal="center" vertical="center"/>
    </xf>
    <xf numFmtId="0" fontId="5" fillId="0" borderId="1" xfId="0" applyFont="1" applyBorder="1" applyAlignment="1">
      <alignment horizontal="left" vertical="center"/>
    </xf>
    <xf numFmtId="0" fontId="7"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8EA5CA"/>
      <rgbColor rgb="FFAA433F"/>
      <rgbColor rgb="FFFFFFCC"/>
      <rgbColor rgb="FFD9E1F2"/>
      <rgbColor rgb="FF660066"/>
      <rgbColor rgb="FFDB8238"/>
      <rgbColor rgb="FF4A7EBB"/>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26FA6"/>
      <rgbColor rgb="FF33CCCC"/>
      <rgbColor rgb="FF98B855"/>
      <rgbColor rgb="FFFFCC00"/>
      <rgbColor rgb="FFFF9900"/>
      <rgbColor rgb="FFFF6600"/>
      <rgbColor rgb="FF6F568D"/>
      <rgbColor rgb="FF87A44B"/>
      <rgbColor rgb="FF003366"/>
      <rgbColor rgb="FF3D97AF"/>
      <rgbColor rgb="FF003300"/>
      <rgbColor rgb="FF333300"/>
      <rgbColor rgb="FF993300"/>
      <rgbColor rgb="FFBE4B48"/>
      <rgbColor rgb="FF1F4E78"/>
      <rgbColor rgb="FF59595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 elevi cu media ≥ 5 — evoluție 2020-2026</a:t>
            </a:r>
          </a:p>
        </c:rich>
      </c:tx>
      <c:overlay val="0"/>
      <c:spPr>
        <a:noFill/>
        <a:ln w="0">
          <a:noFill/>
        </a:ln>
      </c:spPr>
    </c:title>
    <c:autoTitleDeleted val="0"/>
    <c:plotArea>
      <c:layout/>
      <c:lineChart>
        <c:grouping val="standard"/>
        <c:varyColors val="0"/>
        <c:ser>
          <c:idx val="0"/>
          <c:order val="0"/>
          <c:spPr>
            <a:ln w="28440">
              <a:solidFill>
                <a:srgbClr val="426FA6"/>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Rezumat!$B$5:$H$5</c:f>
              <c:strCache>
                <c:ptCount val="7"/>
                <c:pt idx="0">
                  <c:v>2020</c:v>
                </c:pt>
                <c:pt idx="1">
                  <c:v>2021</c:v>
                </c:pt>
                <c:pt idx="2">
                  <c:v>2022</c:v>
                </c:pt>
                <c:pt idx="3">
                  <c:v>2023</c:v>
                </c:pt>
                <c:pt idx="4">
                  <c:v>2024</c:v>
                </c:pt>
                <c:pt idx="5">
                  <c:v>2025</c:v>
                </c:pt>
                <c:pt idx="6">
                  <c:v>2026</c:v>
                </c:pt>
              </c:strCache>
            </c:strRef>
          </c:cat>
          <c:val>
            <c:numRef>
              <c:f>Rezumat!$B$13</c:f>
              <c:numCache>
                <c:formatCode>0.0\%</c:formatCode>
                <c:ptCount val="1"/>
                <c:pt idx="0">
                  <c:v>72.881355932203405</c:v>
                </c:pt>
              </c:numCache>
            </c:numRef>
          </c:val>
          <c:smooth val="1"/>
          <c:extLst>
            <c:ext xmlns:c16="http://schemas.microsoft.com/office/drawing/2014/chart" uri="{C3380CC4-5D6E-409C-BE32-E72D297353CC}">
              <c16:uniqueId val="{00000000-B406-CF46-9C61-F5C7B595E179}"/>
            </c:ext>
          </c:extLst>
        </c:ser>
        <c:ser>
          <c:idx val="1"/>
          <c:order val="1"/>
          <c:spPr>
            <a:ln w="28440">
              <a:solidFill>
                <a:srgbClr val="AA433F"/>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Rezumat!$B$5:$H$5</c:f>
              <c:strCache>
                <c:ptCount val="7"/>
                <c:pt idx="0">
                  <c:v>2020</c:v>
                </c:pt>
                <c:pt idx="1">
                  <c:v>2021</c:v>
                </c:pt>
                <c:pt idx="2">
                  <c:v>2022</c:v>
                </c:pt>
                <c:pt idx="3">
                  <c:v>2023</c:v>
                </c:pt>
                <c:pt idx="4">
                  <c:v>2024</c:v>
                </c:pt>
                <c:pt idx="5">
                  <c:v>2025</c:v>
                </c:pt>
                <c:pt idx="6">
                  <c:v>2026</c:v>
                </c:pt>
              </c:strCache>
            </c:strRef>
          </c:cat>
          <c:val>
            <c:numRef>
              <c:f>Rezumat!$C$13</c:f>
              <c:numCache>
                <c:formatCode>0.0\%</c:formatCode>
                <c:ptCount val="1"/>
                <c:pt idx="0">
                  <c:v>72.450275074058396</c:v>
                </c:pt>
              </c:numCache>
            </c:numRef>
          </c:val>
          <c:smooth val="1"/>
          <c:extLst>
            <c:ext xmlns:c16="http://schemas.microsoft.com/office/drawing/2014/chart" uri="{C3380CC4-5D6E-409C-BE32-E72D297353CC}">
              <c16:uniqueId val="{00000001-B406-CF46-9C61-F5C7B595E179}"/>
            </c:ext>
          </c:extLst>
        </c:ser>
        <c:ser>
          <c:idx val="2"/>
          <c:order val="2"/>
          <c:spPr>
            <a:ln w="28440">
              <a:solidFill>
                <a:srgbClr val="87A44B"/>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Rezumat!$B$5:$H$5</c:f>
              <c:strCache>
                <c:ptCount val="7"/>
                <c:pt idx="0">
                  <c:v>2020</c:v>
                </c:pt>
                <c:pt idx="1">
                  <c:v>2021</c:v>
                </c:pt>
                <c:pt idx="2">
                  <c:v>2022</c:v>
                </c:pt>
                <c:pt idx="3">
                  <c:v>2023</c:v>
                </c:pt>
                <c:pt idx="4">
                  <c:v>2024</c:v>
                </c:pt>
                <c:pt idx="5">
                  <c:v>2025</c:v>
                </c:pt>
                <c:pt idx="6">
                  <c:v>2026</c:v>
                </c:pt>
              </c:strCache>
            </c:strRef>
          </c:cat>
          <c:val>
            <c:numRef>
              <c:f>Rezumat!$D$13</c:f>
              <c:numCache>
                <c:formatCode>0.0\%</c:formatCode>
                <c:ptCount val="1"/>
                <c:pt idx="0">
                  <c:v>78.187808896210896</c:v>
                </c:pt>
              </c:numCache>
            </c:numRef>
          </c:val>
          <c:smooth val="1"/>
          <c:extLst>
            <c:ext xmlns:c16="http://schemas.microsoft.com/office/drawing/2014/chart" uri="{C3380CC4-5D6E-409C-BE32-E72D297353CC}">
              <c16:uniqueId val="{00000002-B406-CF46-9C61-F5C7B595E179}"/>
            </c:ext>
          </c:extLst>
        </c:ser>
        <c:ser>
          <c:idx val="3"/>
          <c:order val="3"/>
          <c:spPr>
            <a:ln w="28440">
              <a:solidFill>
                <a:srgbClr val="6F568D"/>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Rezumat!$B$5:$H$5</c:f>
              <c:strCache>
                <c:ptCount val="7"/>
                <c:pt idx="0">
                  <c:v>2020</c:v>
                </c:pt>
                <c:pt idx="1">
                  <c:v>2021</c:v>
                </c:pt>
                <c:pt idx="2">
                  <c:v>2022</c:v>
                </c:pt>
                <c:pt idx="3">
                  <c:v>2023</c:v>
                </c:pt>
                <c:pt idx="4">
                  <c:v>2024</c:v>
                </c:pt>
                <c:pt idx="5">
                  <c:v>2025</c:v>
                </c:pt>
                <c:pt idx="6">
                  <c:v>2026</c:v>
                </c:pt>
              </c:strCache>
            </c:strRef>
          </c:cat>
          <c:val>
            <c:numRef>
              <c:f>Rezumat!$E$13</c:f>
              <c:numCache>
                <c:formatCode>0.0\%</c:formatCode>
                <c:ptCount val="1"/>
                <c:pt idx="0">
                  <c:v>69.592875318066206</c:v>
                </c:pt>
              </c:numCache>
            </c:numRef>
          </c:val>
          <c:smooth val="1"/>
          <c:extLst>
            <c:ext xmlns:c16="http://schemas.microsoft.com/office/drawing/2014/chart" uri="{C3380CC4-5D6E-409C-BE32-E72D297353CC}">
              <c16:uniqueId val="{00000003-B406-CF46-9C61-F5C7B595E179}"/>
            </c:ext>
          </c:extLst>
        </c:ser>
        <c:ser>
          <c:idx val="4"/>
          <c:order val="4"/>
          <c:spPr>
            <a:ln w="28440">
              <a:solidFill>
                <a:srgbClr val="3D97AF"/>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Rezumat!$B$5:$H$5</c:f>
              <c:strCache>
                <c:ptCount val="7"/>
                <c:pt idx="0">
                  <c:v>2020</c:v>
                </c:pt>
                <c:pt idx="1">
                  <c:v>2021</c:v>
                </c:pt>
                <c:pt idx="2">
                  <c:v>2022</c:v>
                </c:pt>
                <c:pt idx="3">
                  <c:v>2023</c:v>
                </c:pt>
                <c:pt idx="4">
                  <c:v>2024</c:v>
                </c:pt>
                <c:pt idx="5">
                  <c:v>2025</c:v>
                </c:pt>
                <c:pt idx="6">
                  <c:v>2026</c:v>
                </c:pt>
              </c:strCache>
            </c:strRef>
          </c:cat>
          <c:val>
            <c:numRef>
              <c:f>Rezumat!$F$13</c:f>
              <c:numCache>
                <c:formatCode>0.0\%</c:formatCode>
                <c:ptCount val="1"/>
                <c:pt idx="0">
                  <c:v>69.518033833386497</c:v>
                </c:pt>
              </c:numCache>
            </c:numRef>
          </c:val>
          <c:smooth val="1"/>
          <c:extLst>
            <c:ext xmlns:c16="http://schemas.microsoft.com/office/drawing/2014/chart" uri="{C3380CC4-5D6E-409C-BE32-E72D297353CC}">
              <c16:uniqueId val="{00000004-B406-CF46-9C61-F5C7B595E179}"/>
            </c:ext>
          </c:extLst>
        </c:ser>
        <c:ser>
          <c:idx val="5"/>
          <c:order val="5"/>
          <c:spPr>
            <a:ln w="28440">
              <a:solidFill>
                <a:srgbClr val="DB8238"/>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Rezumat!$B$5:$H$5</c:f>
              <c:strCache>
                <c:ptCount val="7"/>
                <c:pt idx="0">
                  <c:v>2020</c:v>
                </c:pt>
                <c:pt idx="1">
                  <c:v>2021</c:v>
                </c:pt>
                <c:pt idx="2">
                  <c:v>2022</c:v>
                </c:pt>
                <c:pt idx="3">
                  <c:v>2023</c:v>
                </c:pt>
                <c:pt idx="4">
                  <c:v>2024</c:v>
                </c:pt>
                <c:pt idx="5">
                  <c:v>2025</c:v>
                </c:pt>
                <c:pt idx="6">
                  <c:v>2026</c:v>
                </c:pt>
              </c:strCache>
            </c:strRef>
          </c:cat>
          <c:val>
            <c:numRef>
              <c:f>Rezumat!$G$13</c:f>
              <c:numCache>
                <c:formatCode>0.0\%</c:formatCode>
                <c:ptCount val="1"/>
                <c:pt idx="0">
                  <c:v>76.925619834710702</c:v>
                </c:pt>
              </c:numCache>
            </c:numRef>
          </c:val>
          <c:smooth val="1"/>
          <c:extLst>
            <c:ext xmlns:c16="http://schemas.microsoft.com/office/drawing/2014/chart" uri="{C3380CC4-5D6E-409C-BE32-E72D297353CC}">
              <c16:uniqueId val="{00000005-B406-CF46-9C61-F5C7B595E179}"/>
            </c:ext>
          </c:extLst>
        </c:ser>
        <c:ser>
          <c:idx val="6"/>
          <c:order val="6"/>
          <c:spPr>
            <a:ln w="28440">
              <a:solidFill>
                <a:srgbClr val="8EA5CA"/>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Rezumat!$B$5:$H$5</c:f>
              <c:strCache>
                <c:ptCount val="7"/>
                <c:pt idx="0">
                  <c:v>2020</c:v>
                </c:pt>
                <c:pt idx="1">
                  <c:v>2021</c:v>
                </c:pt>
                <c:pt idx="2">
                  <c:v>2022</c:v>
                </c:pt>
                <c:pt idx="3">
                  <c:v>2023</c:v>
                </c:pt>
                <c:pt idx="4">
                  <c:v>2024</c:v>
                </c:pt>
                <c:pt idx="5">
                  <c:v>2025</c:v>
                </c:pt>
                <c:pt idx="6">
                  <c:v>2026</c:v>
                </c:pt>
              </c:strCache>
            </c:strRef>
          </c:cat>
          <c:val>
            <c:numRef>
              <c:f>Rezumat!$H$13</c:f>
              <c:numCache>
                <c:formatCode>0.0\%</c:formatCode>
                <c:ptCount val="1"/>
                <c:pt idx="0">
                  <c:v>73.267651888341604</c:v>
                </c:pt>
              </c:numCache>
            </c:numRef>
          </c:val>
          <c:smooth val="1"/>
          <c:extLst>
            <c:ext xmlns:c16="http://schemas.microsoft.com/office/drawing/2014/chart" uri="{C3380CC4-5D6E-409C-BE32-E72D297353CC}">
              <c16:uniqueId val="{00000006-B406-CF46-9C61-F5C7B595E179}"/>
            </c:ext>
          </c:extLst>
        </c:ser>
        <c:dLbls>
          <c:showLegendKey val="0"/>
          <c:showVal val="0"/>
          <c:showCatName val="0"/>
          <c:showSerName val="0"/>
          <c:showPercent val="0"/>
          <c:showBubbleSize val="0"/>
        </c:dLbls>
        <c:hiLowLines>
          <c:spPr>
            <a:ln w="0">
              <a:noFill/>
            </a:ln>
          </c:spPr>
        </c:hiLowLines>
        <c:smooth val="0"/>
        <c:axId val="51639695"/>
        <c:axId val="53341425"/>
      </c:lineChart>
      <c:catAx>
        <c:axId val="51639695"/>
        <c:scaling>
          <c:orientation val="minMax"/>
        </c:scaling>
        <c:delete val="0"/>
        <c:axPos val="b"/>
        <c:title>
          <c:tx>
            <c:rich>
              <a:bodyPr rot="0"/>
              <a:lstStyle/>
              <a:p>
                <a:pPr>
                  <a:defRPr sz="1000" b="1" strike="noStrike" spc="-1">
                    <a:solidFill>
                      <a:srgbClr val="000000"/>
                    </a:solidFill>
                    <a:latin typeface="Calibri"/>
                  </a:defRPr>
                </a:pPr>
                <a:r>
                  <a:rPr lang="en-US" sz="1000" b="1" strike="noStrike" spc="-1">
                    <a:solidFill>
                      <a:srgbClr val="000000"/>
                    </a:solidFill>
                    <a:latin typeface="Calibri"/>
                  </a:rPr>
                  <a:t>An</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RO"/>
          </a:p>
        </c:txPr>
        <c:crossAx val="53341425"/>
        <c:crosses val="autoZero"/>
        <c:auto val="1"/>
        <c:lblAlgn val="ctr"/>
        <c:lblOffset val="100"/>
        <c:noMultiLvlLbl val="0"/>
      </c:catAx>
      <c:valAx>
        <c:axId val="53341425"/>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lang="en-RO" sz="1000" b="1" strike="noStrike" spc="-1">
                    <a:solidFill>
                      <a:srgbClr val="000000"/>
                    </a:solidFill>
                    <a:latin typeface="Calibri"/>
                  </a:rPr>
                  <a:t>%</a:t>
                </a:r>
              </a:p>
            </c:rich>
          </c:tx>
          <c:overlay val="0"/>
          <c:spPr>
            <a:noFill/>
            <a:ln w="0">
              <a:noFill/>
            </a:ln>
          </c:spPr>
        </c:title>
        <c:numFmt formatCode="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RO"/>
          </a:p>
        </c:txPr>
        <c:crossAx val="51639695"/>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RO"/>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Media generală, Română, Matematică — evoluție 2020-2026</a:t>
            </a:r>
          </a:p>
        </c:rich>
      </c:tx>
      <c:overlay val="0"/>
      <c:spPr>
        <a:noFill/>
        <a:ln w="0">
          <a:noFill/>
        </a:ln>
      </c:spPr>
    </c:title>
    <c:autoTitleDeleted val="0"/>
    <c:plotArea>
      <c:layout/>
      <c:lineChart>
        <c:grouping val="standard"/>
        <c:varyColors val="0"/>
        <c:ser>
          <c:idx val="0"/>
          <c:order val="0"/>
          <c:tx>
            <c:strRef>
              <c:f>Rezumat!$A$8</c:f>
              <c:strCache>
                <c:ptCount val="1"/>
                <c:pt idx="0">
                  <c:v>Media generală</c:v>
                </c:pt>
              </c:strCache>
            </c:strRef>
          </c:tx>
          <c:spPr>
            <a:ln w="28440">
              <a:solidFill>
                <a:srgbClr val="4A7EBB"/>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Rezumat!$B$5:$H$5</c:f>
              <c:strCache>
                <c:ptCount val="7"/>
                <c:pt idx="0">
                  <c:v>2020</c:v>
                </c:pt>
                <c:pt idx="1">
                  <c:v>2021</c:v>
                </c:pt>
                <c:pt idx="2">
                  <c:v>2022</c:v>
                </c:pt>
                <c:pt idx="3">
                  <c:v>2023</c:v>
                </c:pt>
                <c:pt idx="4">
                  <c:v>2024</c:v>
                </c:pt>
                <c:pt idx="5">
                  <c:v>2025</c:v>
                </c:pt>
                <c:pt idx="6">
                  <c:v>2026</c:v>
                </c:pt>
              </c:strCache>
            </c:strRef>
          </c:cat>
          <c:val>
            <c:numRef>
              <c:f>Rezumat!$B$8:$H$8</c:f>
              <c:numCache>
                <c:formatCode>0.00</c:formatCode>
                <c:ptCount val="7"/>
                <c:pt idx="0">
                  <c:v>6.3856610169491503</c:v>
                </c:pt>
                <c:pt idx="1">
                  <c:v>6.1701692763436302</c:v>
                </c:pt>
                <c:pt idx="2">
                  <c:v>6.5027742998352602</c:v>
                </c:pt>
                <c:pt idx="3">
                  <c:v>6.2307283715012698</c:v>
                </c:pt>
                <c:pt idx="4">
                  <c:v>6.1047366741142701</c:v>
                </c:pt>
                <c:pt idx="5">
                  <c:v>6.4757090909090902</c:v>
                </c:pt>
                <c:pt idx="6">
                  <c:v>6.2541346469622301</c:v>
                </c:pt>
              </c:numCache>
            </c:numRef>
          </c:val>
          <c:smooth val="1"/>
          <c:extLst>
            <c:ext xmlns:c16="http://schemas.microsoft.com/office/drawing/2014/chart" uri="{C3380CC4-5D6E-409C-BE32-E72D297353CC}">
              <c16:uniqueId val="{00000000-0CF3-3C42-9BC5-6D33DBA57F70}"/>
            </c:ext>
          </c:extLst>
        </c:ser>
        <c:ser>
          <c:idx val="1"/>
          <c:order val="1"/>
          <c:tx>
            <c:strRef>
              <c:f>Rezumat!$A$9</c:f>
              <c:strCache>
                <c:ptCount val="1"/>
                <c:pt idx="0">
                  <c:v>Media Limba Română</c:v>
                </c:pt>
              </c:strCache>
            </c:strRef>
          </c:tx>
          <c:spPr>
            <a:ln w="28440">
              <a:solidFill>
                <a:srgbClr val="BE4B48"/>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Rezumat!$B$5:$H$5</c:f>
              <c:strCache>
                <c:ptCount val="7"/>
                <c:pt idx="0">
                  <c:v>2020</c:v>
                </c:pt>
                <c:pt idx="1">
                  <c:v>2021</c:v>
                </c:pt>
                <c:pt idx="2">
                  <c:v>2022</c:v>
                </c:pt>
                <c:pt idx="3">
                  <c:v>2023</c:v>
                </c:pt>
                <c:pt idx="4">
                  <c:v>2024</c:v>
                </c:pt>
                <c:pt idx="5">
                  <c:v>2025</c:v>
                </c:pt>
                <c:pt idx="6">
                  <c:v>2026</c:v>
                </c:pt>
              </c:strCache>
            </c:strRef>
          </c:cat>
          <c:val>
            <c:numRef>
              <c:f>Rezumat!$B$9:$H$9</c:f>
              <c:numCache>
                <c:formatCode>0.00</c:formatCode>
                <c:ptCount val="7"/>
                <c:pt idx="0">
                  <c:v>6.9815408320493102</c:v>
                </c:pt>
                <c:pt idx="1">
                  <c:v>6.63026661024122</c:v>
                </c:pt>
                <c:pt idx="2">
                  <c:v>6.8491762767710096</c:v>
                </c:pt>
                <c:pt idx="3">
                  <c:v>6.2794847328244296</c:v>
                </c:pt>
                <c:pt idx="4">
                  <c:v>6.4678423236514497</c:v>
                </c:pt>
                <c:pt idx="5">
                  <c:v>6.8675371900826399</c:v>
                </c:pt>
                <c:pt idx="6">
                  <c:v>6.5187684729063999</c:v>
                </c:pt>
              </c:numCache>
            </c:numRef>
          </c:val>
          <c:smooth val="1"/>
          <c:extLst>
            <c:ext xmlns:c16="http://schemas.microsoft.com/office/drawing/2014/chart" uri="{C3380CC4-5D6E-409C-BE32-E72D297353CC}">
              <c16:uniqueId val="{00000001-0CF3-3C42-9BC5-6D33DBA57F70}"/>
            </c:ext>
          </c:extLst>
        </c:ser>
        <c:ser>
          <c:idx val="2"/>
          <c:order val="2"/>
          <c:tx>
            <c:strRef>
              <c:f>Rezumat!$A$10</c:f>
              <c:strCache>
                <c:ptCount val="1"/>
                <c:pt idx="0">
                  <c:v>Media Matematică</c:v>
                </c:pt>
              </c:strCache>
            </c:strRef>
          </c:tx>
          <c:spPr>
            <a:ln w="28440">
              <a:solidFill>
                <a:srgbClr val="98B855"/>
              </a:solidFill>
              <a:round/>
            </a:ln>
          </c:spPr>
          <c:marker>
            <c:symbol val="none"/>
          </c:marker>
          <c:dLbls>
            <c:spPr>
              <a:noFill/>
              <a:ln>
                <a:noFill/>
              </a:ln>
              <a:effectLst/>
            </c:spPr>
            <c:txPr>
              <a:bodyPr wrap="none"/>
              <a:lstStyle/>
              <a:p>
                <a:pPr>
                  <a:defRPr sz="1000" b="0" strike="noStrike" spc="-1">
                    <a:latin typeface="Arial"/>
                  </a:defRPr>
                </a:pPr>
                <a:endParaRPr lang="en-RO"/>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Rezumat!$B$5:$H$5</c:f>
              <c:strCache>
                <c:ptCount val="7"/>
                <c:pt idx="0">
                  <c:v>2020</c:v>
                </c:pt>
                <c:pt idx="1">
                  <c:v>2021</c:v>
                </c:pt>
                <c:pt idx="2">
                  <c:v>2022</c:v>
                </c:pt>
                <c:pt idx="3">
                  <c:v>2023</c:v>
                </c:pt>
                <c:pt idx="4">
                  <c:v>2024</c:v>
                </c:pt>
                <c:pt idx="5">
                  <c:v>2025</c:v>
                </c:pt>
                <c:pt idx="6">
                  <c:v>2026</c:v>
                </c:pt>
              </c:strCache>
            </c:strRef>
          </c:cat>
          <c:val>
            <c:numRef>
              <c:f>Rezumat!$B$10:$H$10</c:f>
              <c:numCache>
                <c:formatCode>0.00</c:formatCode>
                <c:ptCount val="7"/>
                <c:pt idx="0">
                  <c:v>5.74718027734977</c:v>
                </c:pt>
                <c:pt idx="1">
                  <c:v>5.6706093948370704</c:v>
                </c:pt>
                <c:pt idx="2">
                  <c:v>6.1057990115321301</c:v>
                </c:pt>
                <c:pt idx="3">
                  <c:v>6.1630725190839701</c:v>
                </c:pt>
                <c:pt idx="4">
                  <c:v>5.6960580912863099</c:v>
                </c:pt>
                <c:pt idx="5">
                  <c:v>6.0498677685950399</c:v>
                </c:pt>
                <c:pt idx="6">
                  <c:v>5.9514449917898196</c:v>
                </c:pt>
              </c:numCache>
            </c:numRef>
          </c:val>
          <c:smooth val="1"/>
          <c:extLst>
            <c:ext xmlns:c16="http://schemas.microsoft.com/office/drawing/2014/chart" uri="{C3380CC4-5D6E-409C-BE32-E72D297353CC}">
              <c16:uniqueId val="{00000002-0CF3-3C42-9BC5-6D33DBA57F70}"/>
            </c:ext>
          </c:extLst>
        </c:ser>
        <c:dLbls>
          <c:showLegendKey val="0"/>
          <c:showVal val="0"/>
          <c:showCatName val="0"/>
          <c:showSerName val="0"/>
          <c:showPercent val="0"/>
          <c:showBubbleSize val="0"/>
        </c:dLbls>
        <c:hiLowLines>
          <c:spPr>
            <a:ln w="0">
              <a:noFill/>
            </a:ln>
          </c:spPr>
        </c:hiLowLines>
        <c:smooth val="0"/>
        <c:axId val="14559649"/>
        <c:axId val="65432638"/>
      </c:lineChart>
      <c:catAx>
        <c:axId val="14559649"/>
        <c:scaling>
          <c:orientation val="minMax"/>
        </c:scaling>
        <c:delete val="0"/>
        <c:axPos val="b"/>
        <c:title>
          <c:tx>
            <c:rich>
              <a:bodyPr rot="0"/>
              <a:lstStyle/>
              <a:p>
                <a:pPr>
                  <a:defRPr sz="1000" b="1" strike="noStrike" spc="-1">
                    <a:solidFill>
                      <a:srgbClr val="000000"/>
                    </a:solidFill>
                    <a:latin typeface="Calibri"/>
                  </a:defRPr>
                </a:pPr>
                <a:r>
                  <a:rPr sz="1000" b="1" strike="noStrike" spc="-1">
                    <a:solidFill>
                      <a:srgbClr val="000000"/>
                    </a:solidFill>
                    <a:latin typeface="Calibri"/>
                  </a:rPr>
                  <a:t>An</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RO"/>
          </a:p>
        </c:txPr>
        <c:crossAx val="65432638"/>
        <c:crosses val="autoZero"/>
        <c:auto val="1"/>
        <c:lblAlgn val="ctr"/>
        <c:lblOffset val="100"/>
        <c:noMultiLvlLbl val="0"/>
      </c:catAx>
      <c:valAx>
        <c:axId val="65432638"/>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Medie</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RO"/>
          </a:p>
        </c:txPr>
        <c:crossAx val="14559649"/>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RO"/>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17</xdr:row>
      <xdr:rowOff>160560</xdr:rowOff>
    </xdr:from>
    <xdr:to>
      <xdr:col>5</xdr:col>
      <xdr:colOff>136080</xdr:colOff>
      <xdr:row>32</xdr:row>
      <xdr:rowOff>182880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34</xdr:row>
      <xdr:rowOff>160560</xdr:rowOff>
    </xdr:from>
    <xdr:to>
      <xdr:col>5</xdr:col>
      <xdr:colOff>136080</xdr:colOff>
      <xdr:row>49</xdr:row>
      <xdr:rowOff>182880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DateUnitati" displayName="DateUnitati" ref="A1:AM114" totalsRowShown="0">
  <autoFilter ref="A1:AM114" xr:uid="{00000000-0009-0000-0100-000002000000}"/>
  <tableColumns count="39">
    <tableColumn id="1" xr3:uid="{00000000-0010-0000-0000-000001000000}" name="Nr"/>
    <tableColumn id="2" xr3:uid="{00000000-0010-0000-0000-000002000000}" name="Unitate"/>
    <tableColumn id="3" xr3:uid="{00000000-0010-0000-0000-000003000000}" name="Localitate"/>
    <tableColumn id="4" xr3:uid="{00000000-0010-0000-0000-000004000000}" name="Mediu"/>
    <tableColumn id="5" xr3:uid="{00000000-0010-0000-0000-000005000000}" name="NrElevi_2020"/>
    <tableColumn id="6" xr3:uid="{00000000-0010-0000-0000-000006000000}" name="NrElevi_2021"/>
    <tableColumn id="7" xr3:uid="{00000000-0010-0000-0000-000007000000}" name="NrElevi_2022"/>
    <tableColumn id="8" xr3:uid="{00000000-0010-0000-0000-000008000000}" name="NrElevi_2023"/>
    <tableColumn id="9" xr3:uid="{00000000-0010-0000-0000-000009000000}" name="NrElevi_2024"/>
    <tableColumn id="10" xr3:uid="{00000000-0010-0000-0000-00000A000000}" name="NrElevi_2025"/>
    <tableColumn id="11" xr3:uid="{00000000-0010-0000-0000-00000B000000}" name="NrElevi_2026"/>
    <tableColumn id="12" xr3:uid="{00000000-0010-0000-0000-00000C000000}" name="Medie_2020"/>
    <tableColumn id="13" xr3:uid="{00000000-0010-0000-0000-00000D000000}" name="Medie_2021"/>
    <tableColumn id="14" xr3:uid="{00000000-0010-0000-0000-00000E000000}" name="Medie_2022"/>
    <tableColumn id="15" xr3:uid="{00000000-0010-0000-0000-00000F000000}" name="Medie_2023"/>
    <tableColumn id="16" xr3:uid="{00000000-0010-0000-0000-000010000000}" name="Medie_2024"/>
    <tableColumn id="17" xr3:uid="{00000000-0010-0000-0000-000011000000}" name="Medie_2025"/>
    <tableColumn id="18" xr3:uid="{00000000-0010-0000-0000-000012000000}" name="Medie_2026"/>
    <tableColumn id="19" xr3:uid="{00000000-0010-0000-0000-000013000000}" name="Romana_2020"/>
    <tableColumn id="20" xr3:uid="{00000000-0010-0000-0000-000014000000}" name="Romana_2021"/>
    <tableColumn id="21" xr3:uid="{00000000-0010-0000-0000-000015000000}" name="Romana_2022"/>
    <tableColumn id="22" xr3:uid="{00000000-0010-0000-0000-000016000000}" name="Romana_2023"/>
    <tableColumn id="23" xr3:uid="{00000000-0010-0000-0000-000017000000}" name="Romana_2024"/>
    <tableColumn id="24" xr3:uid="{00000000-0010-0000-0000-000018000000}" name="Romana_2025"/>
    <tableColumn id="25" xr3:uid="{00000000-0010-0000-0000-000019000000}" name="Romana_2026"/>
    <tableColumn id="26" xr3:uid="{00000000-0010-0000-0000-00001A000000}" name="Matematica_2020"/>
    <tableColumn id="27" xr3:uid="{00000000-0010-0000-0000-00001B000000}" name="Matematica_2021"/>
    <tableColumn id="28" xr3:uid="{00000000-0010-0000-0000-00001C000000}" name="Matematica_2022"/>
    <tableColumn id="29" xr3:uid="{00000000-0010-0000-0000-00001D000000}" name="Matematica_2023"/>
    <tableColumn id="30" xr3:uid="{00000000-0010-0000-0000-00001E000000}" name="Matematica_2024"/>
    <tableColumn id="31" xr3:uid="{00000000-0010-0000-0000-00001F000000}" name="Matematica_2025"/>
    <tableColumn id="32" xr3:uid="{00000000-0010-0000-0000-000020000000}" name="Matematica_2026"/>
    <tableColumn id="33" xr3:uid="{00000000-0010-0000-0000-000021000000}" name="Pct5_2020"/>
    <tableColumn id="34" xr3:uid="{00000000-0010-0000-0000-000022000000}" name="Pct5_2021"/>
    <tableColumn id="35" xr3:uid="{00000000-0010-0000-0000-000023000000}" name="Pct5_2022"/>
    <tableColumn id="36" xr3:uid="{00000000-0010-0000-0000-000024000000}" name="Pct5_2023"/>
    <tableColumn id="37" xr3:uid="{00000000-0010-0000-0000-000025000000}" name="Pct5_2024"/>
    <tableColumn id="38" xr3:uid="{00000000-0010-0000-0000-000026000000}" name="Pct5_2025"/>
    <tableColumn id="39" xr3:uid="{00000000-0010-0000-0000-000027000000}" name="Pct5_202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DateMaterna" displayName="DateMaterna" ref="A1:S14" totalsRowShown="0">
  <autoFilter ref="A1:S14" xr:uid="{00000000-0009-0000-0100-000001000000}"/>
  <tableColumns count="19">
    <tableColumn id="1" xr3:uid="{00000000-0010-0000-0100-000001000000}" name="Limba"/>
    <tableColumn id="2" xr3:uid="{00000000-0010-0000-0100-000002000000}" name="Unitate"/>
    <tableColumn id="3" xr3:uid="{00000000-0010-0000-0100-000003000000}" name="Localitate"/>
    <tableColumn id="4" xr3:uid="{00000000-0010-0000-0100-000004000000}" name="Mediu"/>
    <tableColumn id="5" xr3:uid="{00000000-0010-0000-0100-000005000000}" name="Nr_2020"/>
    <tableColumn id="6" xr3:uid="{00000000-0010-0000-0100-000006000000}" name="Medie_2020"/>
    <tableColumn id="7" xr3:uid="{00000000-0010-0000-0100-000007000000}" name="Nr_2021"/>
    <tableColumn id="8" xr3:uid="{00000000-0010-0000-0100-000008000000}" name="Medie_2021"/>
    <tableColumn id="9" xr3:uid="{00000000-0010-0000-0100-000009000000}" name="Nr_2022"/>
    <tableColumn id="10" xr3:uid="{00000000-0010-0000-0100-00000A000000}" name="Medie_2022"/>
    <tableColumn id="11" xr3:uid="{00000000-0010-0000-0100-00000B000000}" name="Nr_2023"/>
    <tableColumn id="12" xr3:uid="{00000000-0010-0000-0100-00000C000000}" name="Medie_2023"/>
    <tableColumn id="13" xr3:uid="{00000000-0010-0000-0100-00000D000000}" name="Nr_2024"/>
    <tableColumn id="14" xr3:uid="{00000000-0010-0000-0100-00000E000000}" name="Medie_2024"/>
    <tableColumn id="15" xr3:uid="{00000000-0010-0000-0100-00000F000000}" name="Nr_2025"/>
    <tableColumn id="16" xr3:uid="{00000000-0010-0000-0100-000010000000}" name="Medie_2025"/>
    <tableColumn id="17" xr3:uid="{00000000-0010-0000-0100-000011000000}" name="Nr_2026"/>
    <tableColumn id="18" xr3:uid="{00000000-0010-0000-0100-000012000000}" name="Medie_2026"/>
    <tableColumn id="19" xr3:uid="{00000000-0010-0000-0100-000013000000}" name="Cheie"/>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
  <sheetViews>
    <sheetView showGridLines="0" tabSelected="1" zoomScaleNormal="100" workbookViewId="0">
      <selection sqref="A1:I1"/>
    </sheetView>
  </sheetViews>
  <sheetFormatPr baseColWidth="10" defaultColWidth="8.6640625" defaultRowHeight="15" x14ac:dyDescent="0.2"/>
  <cols>
    <col min="1" max="1" width="46" customWidth="1"/>
    <col min="2" max="9" width="11" customWidth="1"/>
  </cols>
  <sheetData>
    <row r="1" spans="1:9" ht="18" x14ac:dyDescent="0.2">
      <c r="A1" s="4" t="s">
        <v>0</v>
      </c>
      <c r="B1" s="4"/>
      <c r="C1" s="4"/>
      <c r="D1" s="4"/>
      <c r="E1" s="4"/>
      <c r="F1" s="4"/>
      <c r="G1" s="4"/>
      <c r="H1" s="4"/>
      <c r="I1" s="4"/>
    </row>
    <row r="2" spans="1:9" x14ac:dyDescent="0.2">
      <c r="A2" s="3" t="s">
        <v>1</v>
      </c>
      <c r="B2" s="3"/>
      <c r="C2" s="3"/>
      <c r="D2" s="3"/>
      <c r="E2" s="3"/>
      <c r="F2" s="3"/>
      <c r="G2" s="3"/>
      <c r="H2" s="3"/>
      <c r="I2" s="3"/>
    </row>
    <row r="3" spans="1:9" x14ac:dyDescent="0.2">
      <c r="A3" s="2" t="s">
        <v>2</v>
      </c>
      <c r="B3" s="2"/>
      <c r="C3" s="2"/>
      <c r="D3" s="2"/>
      <c r="E3" s="2"/>
      <c r="F3" s="2"/>
      <c r="G3" s="2"/>
      <c r="H3" s="2"/>
      <c r="I3" s="2"/>
    </row>
    <row r="5" spans="1:9" x14ac:dyDescent="0.2">
      <c r="A5" s="7" t="s">
        <v>3</v>
      </c>
      <c r="B5" s="7" t="s">
        <v>4</v>
      </c>
      <c r="C5" s="7" t="s">
        <v>5</v>
      </c>
      <c r="D5" s="7" t="s">
        <v>6</v>
      </c>
      <c r="E5" s="7" t="s">
        <v>7</v>
      </c>
      <c r="F5" s="7" t="s">
        <v>8</v>
      </c>
      <c r="G5" s="7" t="s">
        <v>9</v>
      </c>
      <c r="H5" s="7" t="s">
        <v>10</v>
      </c>
      <c r="I5" s="7" t="s">
        <v>11</v>
      </c>
    </row>
    <row r="6" spans="1:9" x14ac:dyDescent="0.2">
      <c r="A6" s="8" t="s">
        <v>12</v>
      </c>
      <c r="B6" s="9">
        <v>3245</v>
      </c>
      <c r="C6" s="9">
        <v>2363</v>
      </c>
      <c r="D6" s="9">
        <v>3035</v>
      </c>
      <c r="E6" s="9">
        <v>3144</v>
      </c>
      <c r="F6" s="9">
        <v>3133</v>
      </c>
      <c r="G6" s="9">
        <v>3025</v>
      </c>
      <c r="H6" s="9">
        <v>3045</v>
      </c>
      <c r="I6" s="9">
        <f t="shared" ref="I6:I15" si="0">H6-B6</f>
        <v>-200</v>
      </c>
    </row>
    <row r="7" spans="1:9" x14ac:dyDescent="0.2">
      <c r="A7" s="8" t="s">
        <v>13</v>
      </c>
      <c r="B7" s="9">
        <v>109</v>
      </c>
      <c r="C7" s="9">
        <v>106</v>
      </c>
      <c r="D7" s="9">
        <v>109</v>
      </c>
      <c r="E7" s="9">
        <v>110</v>
      </c>
      <c r="F7" s="9">
        <v>109</v>
      </c>
      <c r="G7" s="9">
        <v>112</v>
      </c>
      <c r="H7" s="9">
        <v>107</v>
      </c>
      <c r="I7" s="9">
        <f t="shared" si="0"/>
        <v>-2</v>
      </c>
    </row>
    <row r="8" spans="1:9" x14ac:dyDescent="0.2">
      <c r="A8" s="8" t="s">
        <v>14</v>
      </c>
      <c r="B8" s="10">
        <v>6.3856610169491503</v>
      </c>
      <c r="C8" s="10">
        <v>6.1701692763436302</v>
      </c>
      <c r="D8" s="10">
        <v>6.5027742998352602</v>
      </c>
      <c r="E8" s="10">
        <v>6.2307283715012698</v>
      </c>
      <c r="F8" s="10">
        <v>6.1047366741142701</v>
      </c>
      <c r="G8" s="10">
        <v>6.4757090909090902</v>
      </c>
      <c r="H8" s="10">
        <v>6.2541346469622301</v>
      </c>
      <c r="I8" s="10">
        <f t="shared" si="0"/>
        <v>-0.13152636998692024</v>
      </c>
    </row>
    <row r="9" spans="1:9" x14ac:dyDescent="0.2">
      <c r="A9" s="8" t="s">
        <v>15</v>
      </c>
      <c r="B9" s="10">
        <v>6.9815408320493102</v>
      </c>
      <c r="C9" s="10">
        <v>6.63026661024122</v>
      </c>
      <c r="D9" s="10">
        <v>6.8491762767710096</v>
      </c>
      <c r="E9" s="10">
        <v>6.2794847328244296</v>
      </c>
      <c r="F9" s="10">
        <v>6.4678423236514497</v>
      </c>
      <c r="G9" s="10">
        <v>6.8675371900826399</v>
      </c>
      <c r="H9" s="10">
        <v>6.5187684729063999</v>
      </c>
      <c r="I9" s="10">
        <f t="shared" si="0"/>
        <v>-0.46277235914291026</v>
      </c>
    </row>
    <row r="10" spans="1:9" x14ac:dyDescent="0.2">
      <c r="A10" s="8" t="s">
        <v>16</v>
      </c>
      <c r="B10" s="10">
        <v>5.74718027734977</v>
      </c>
      <c r="C10" s="10">
        <v>5.6706093948370704</v>
      </c>
      <c r="D10" s="10">
        <v>6.1057990115321301</v>
      </c>
      <c r="E10" s="10">
        <v>6.1630725190839701</v>
      </c>
      <c r="F10" s="10">
        <v>5.6960580912863099</v>
      </c>
      <c r="G10" s="10">
        <v>6.0498677685950399</v>
      </c>
      <c r="H10" s="10">
        <v>5.9514449917898196</v>
      </c>
      <c r="I10" s="10">
        <f t="shared" si="0"/>
        <v>0.20426471444004957</v>
      </c>
    </row>
    <row r="11" spans="1:9" x14ac:dyDescent="0.2">
      <c r="A11" s="8" t="s">
        <v>17</v>
      </c>
      <c r="B11" s="10">
        <v>7.3391025641025696</v>
      </c>
      <c r="C11" s="10">
        <v>7.15</v>
      </c>
      <c r="D11" s="10">
        <v>7.6363636363636402</v>
      </c>
      <c r="E11" s="10">
        <v>6.6025477707006397</v>
      </c>
      <c r="F11" s="10">
        <v>7.2422279792746096</v>
      </c>
      <c r="G11" s="10">
        <v>6.9603773584905699</v>
      </c>
      <c r="H11" s="10">
        <v>6.8918421052631604</v>
      </c>
      <c r="I11" s="10">
        <f t="shared" si="0"/>
        <v>-0.44726045883940913</v>
      </c>
    </row>
    <row r="12" spans="1:9" x14ac:dyDescent="0.2">
      <c r="A12" s="8" t="s">
        <v>18</v>
      </c>
      <c r="B12" s="9">
        <v>156</v>
      </c>
      <c r="C12" s="9">
        <v>122</v>
      </c>
      <c r="D12" s="9">
        <v>176</v>
      </c>
      <c r="E12" s="9">
        <v>157</v>
      </c>
      <c r="F12" s="9">
        <v>193</v>
      </c>
      <c r="G12" s="9">
        <v>159</v>
      </c>
      <c r="H12" s="9">
        <v>190</v>
      </c>
      <c r="I12" s="9">
        <f t="shared" si="0"/>
        <v>34</v>
      </c>
    </row>
    <row r="13" spans="1:9" x14ac:dyDescent="0.2">
      <c r="A13" s="8" t="s">
        <v>19</v>
      </c>
      <c r="B13" s="11">
        <v>72.881355932203405</v>
      </c>
      <c r="C13" s="11">
        <v>72.450275074058396</v>
      </c>
      <c r="D13" s="11">
        <v>78.187808896210896</v>
      </c>
      <c r="E13" s="11">
        <v>69.592875318066206</v>
      </c>
      <c r="F13" s="11">
        <v>69.518033833386497</v>
      </c>
      <c r="G13" s="11">
        <v>76.925619834710702</v>
      </c>
      <c r="H13" s="11">
        <v>73.267651888341604</v>
      </c>
      <c r="I13" s="11">
        <f t="shared" si="0"/>
        <v>0.38629595613819845</v>
      </c>
    </row>
    <row r="14" spans="1:9" x14ac:dyDescent="0.2">
      <c r="A14" s="8" t="s">
        <v>20</v>
      </c>
      <c r="B14" s="10">
        <v>6.7808247925817504</v>
      </c>
      <c r="C14" s="10">
        <v>6.5649830047586697</v>
      </c>
      <c r="D14" s="10">
        <v>6.9188313061872</v>
      </c>
      <c r="E14" s="10">
        <v>6.6154682779456202</v>
      </c>
      <c r="F14" s="10">
        <v>6.4874238762687302</v>
      </c>
      <c r="G14" s="10">
        <v>6.9635940803382699</v>
      </c>
      <c r="H14" s="10">
        <v>6.7510260499734196</v>
      </c>
      <c r="I14" s="10">
        <f t="shared" si="0"/>
        <v>-2.9798742608330819E-2</v>
      </c>
    </row>
    <row r="15" spans="1:9" x14ac:dyDescent="0.2">
      <c r="A15" s="8" t="s">
        <v>21</v>
      </c>
      <c r="B15" s="10">
        <v>5.7086622073578601</v>
      </c>
      <c r="C15" s="10">
        <v>5.5190807174887899</v>
      </c>
      <c r="D15" s="10">
        <v>5.8150437062937099</v>
      </c>
      <c r="E15" s="10">
        <v>5.5708894645941296</v>
      </c>
      <c r="F15" s="10">
        <v>5.3605827067669196</v>
      </c>
      <c r="G15" s="10">
        <v>5.6609885260370696</v>
      </c>
      <c r="H15" s="10">
        <v>5.4511683848797299</v>
      </c>
      <c r="I15" s="10">
        <f t="shared" si="0"/>
        <v>-0.25749382247813024</v>
      </c>
    </row>
    <row r="17" spans="1:1" x14ac:dyDescent="0.2">
      <c r="A17" s="6" t="s">
        <v>22</v>
      </c>
    </row>
  </sheetData>
  <mergeCells count="3">
    <mergeCell ref="A1:I1"/>
    <mergeCell ref="A2:I2"/>
    <mergeCell ref="A3:I3"/>
  </mergeCells>
  <pageMargins left="0.75" right="0.75" top="1" bottom="1"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114"/>
  <sheetViews>
    <sheetView zoomScaleNormal="100" workbookViewId="0">
      <pane xSplit="1" ySplit="1" topLeftCell="B2" activePane="bottomRight" state="frozen"/>
      <selection pane="topRight" activeCell="B1" sqref="B1"/>
      <selection pane="bottomLeft" activeCell="A2" sqref="A2"/>
      <selection pane="bottomRight"/>
    </sheetView>
  </sheetViews>
  <sheetFormatPr baseColWidth="10" defaultColWidth="8.6640625" defaultRowHeight="15" x14ac:dyDescent="0.2"/>
  <cols>
    <col min="1" max="1" width="5" customWidth="1"/>
    <col min="2" max="2" width="46" customWidth="1"/>
    <col min="3" max="3" width="16" customWidth="1"/>
    <col min="4" max="4" width="9" customWidth="1"/>
    <col min="5" max="39" width="10" customWidth="1"/>
  </cols>
  <sheetData>
    <row r="1" spans="1:39" ht="28" x14ac:dyDescent="0.2">
      <c r="A1" s="12" t="s">
        <v>23</v>
      </c>
      <c r="B1" s="12" t="s">
        <v>24</v>
      </c>
      <c r="C1" s="12" t="s">
        <v>25</v>
      </c>
      <c r="D1" s="12" t="s">
        <v>26</v>
      </c>
      <c r="E1" s="12" t="s">
        <v>27</v>
      </c>
      <c r="F1" s="12" t="s">
        <v>28</v>
      </c>
      <c r="G1" s="12" t="s">
        <v>29</v>
      </c>
      <c r="H1" s="12" t="s">
        <v>30</v>
      </c>
      <c r="I1" s="12" t="s">
        <v>31</v>
      </c>
      <c r="J1" s="12" t="s">
        <v>32</v>
      </c>
      <c r="K1" s="12" t="s">
        <v>33</v>
      </c>
      <c r="L1" s="12" t="s">
        <v>34</v>
      </c>
      <c r="M1" s="12" t="s">
        <v>35</v>
      </c>
      <c r="N1" s="12" t="s">
        <v>36</v>
      </c>
      <c r="O1" s="12" t="s">
        <v>37</v>
      </c>
      <c r="P1" s="12" t="s">
        <v>38</v>
      </c>
      <c r="Q1" s="12" t="s">
        <v>39</v>
      </c>
      <c r="R1" s="12" t="s">
        <v>40</v>
      </c>
      <c r="S1" s="12" t="s">
        <v>41</v>
      </c>
      <c r="T1" s="12" t="s">
        <v>42</v>
      </c>
      <c r="U1" s="12" t="s">
        <v>43</v>
      </c>
      <c r="V1" s="12" t="s">
        <v>44</v>
      </c>
      <c r="W1" s="12" t="s">
        <v>45</v>
      </c>
      <c r="X1" s="12" t="s">
        <v>46</v>
      </c>
      <c r="Y1" s="12" t="s">
        <v>47</v>
      </c>
      <c r="Z1" s="12" t="s">
        <v>48</v>
      </c>
      <c r="AA1" s="12" t="s">
        <v>49</v>
      </c>
      <c r="AB1" s="12" t="s">
        <v>50</v>
      </c>
      <c r="AC1" s="12" t="s">
        <v>51</v>
      </c>
      <c r="AD1" s="12" t="s">
        <v>52</v>
      </c>
      <c r="AE1" s="12" t="s">
        <v>53</v>
      </c>
      <c r="AF1" s="12" t="s">
        <v>54</v>
      </c>
      <c r="AG1" s="12" t="s">
        <v>55</v>
      </c>
      <c r="AH1" s="12" t="s">
        <v>56</v>
      </c>
      <c r="AI1" s="12" t="s">
        <v>57</v>
      </c>
      <c r="AJ1" s="12" t="s">
        <v>58</v>
      </c>
      <c r="AK1" s="12" t="s">
        <v>59</v>
      </c>
      <c r="AL1" s="12" t="s">
        <v>60</v>
      </c>
      <c r="AM1" s="12" t="s">
        <v>61</v>
      </c>
    </row>
    <row r="2" spans="1:39" x14ac:dyDescent="0.2">
      <c r="A2" s="13">
        <v>1</v>
      </c>
      <c r="B2" s="13" t="s">
        <v>62</v>
      </c>
      <c r="C2" s="13" t="s">
        <v>63</v>
      </c>
      <c r="D2" s="13" t="s">
        <v>64</v>
      </c>
      <c r="E2" s="13">
        <v>85</v>
      </c>
      <c r="F2" s="13">
        <v>57</v>
      </c>
      <c r="G2" s="13">
        <v>65</v>
      </c>
      <c r="H2" s="13">
        <v>72</v>
      </c>
      <c r="I2" s="13">
        <v>65</v>
      </c>
      <c r="J2" s="13">
        <v>64</v>
      </c>
      <c r="K2" s="13">
        <v>74</v>
      </c>
      <c r="L2" s="14">
        <v>6.5838823529411803</v>
      </c>
      <c r="M2" s="14">
        <v>6.0819298245614002</v>
      </c>
      <c r="N2" s="14">
        <v>6.6830769230769196</v>
      </c>
      <c r="O2" s="14">
        <v>5.7733333333333299</v>
      </c>
      <c r="P2" s="14">
        <v>5.9458461538461496</v>
      </c>
      <c r="Q2" s="14">
        <v>6.7065625000000004</v>
      </c>
      <c r="R2" s="14">
        <v>6.7785135135135102</v>
      </c>
      <c r="S2" s="14">
        <v>7.0735294117647101</v>
      </c>
      <c r="T2" s="14">
        <v>6.5289473684210497</v>
      </c>
      <c r="U2" s="14">
        <v>7.0630769230769204</v>
      </c>
      <c r="V2" s="14">
        <v>6.03402777777778</v>
      </c>
      <c r="W2" s="14">
        <v>6.4269230769230798</v>
      </c>
      <c r="X2" s="14">
        <v>7.0718750000000004</v>
      </c>
      <c r="Y2" s="14">
        <v>7.0527027027026996</v>
      </c>
      <c r="Z2" s="14">
        <v>6.0994117647058799</v>
      </c>
      <c r="AA2" s="14">
        <v>5.6394736842105297</v>
      </c>
      <c r="AB2" s="14">
        <v>6.3061538461538502</v>
      </c>
      <c r="AC2" s="14">
        <v>5.5173611111111098</v>
      </c>
      <c r="AD2" s="14">
        <v>5.47</v>
      </c>
      <c r="AE2" s="14">
        <v>6.3460937499999996</v>
      </c>
      <c r="AF2" s="14">
        <v>6.5087837837837803</v>
      </c>
      <c r="AG2" s="14">
        <v>77.647058823529406</v>
      </c>
      <c r="AH2" s="14">
        <v>75.438596491228097</v>
      </c>
      <c r="AI2" s="14">
        <v>78.461538461538495</v>
      </c>
      <c r="AJ2" s="14">
        <v>56.9444444444444</v>
      </c>
      <c r="AK2" s="14">
        <v>66.153846153846203</v>
      </c>
      <c r="AL2" s="14">
        <v>82.8125</v>
      </c>
      <c r="AM2" s="14">
        <v>86.486486486486498</v>
      </c>
    </row>
    <row r="3" spans="1:39" x14ac:dyDescent="0.2">
      <c r="A3" s="13">
        <v>2</v>
      </c>
      <c r="B3" s="13" t="s">
        <v>65</v>
      </c>
      <c r="C3" s="13" t="s">
        <v>66</v>
      </c>
      <c r="D3" s="13" t="s">
        <v>64</v>
      </c>
      <c r="E3" s="13">
        <v>82</v>
      </c>
      <c r="F3" s="13">
        <v>72</v>
      </c>
      <c r="G3" s="13">
        <v>71</v>
      </c>
      <c r="H3" s="13">
        <v>87</v>
      </c>
      <c r="I3" s="13">
        <v>83</v>
      </c>
      <c r="J3" s="13">
        <v>78</v>
      </c>
      <c r="K3" s="13">
        <v>76</v>
      </c>
      <c r="L3" s="14">
        <v>6.5909756097561001</v>
      </c>
      <c r="M3" s="14">
        <v>6.0541666666666698</v>
      </c>
      <c r="N3" s="14">
        <v>6.31577464788732</v>
      </c>
      <c r="O3" s="14">
        <v>5.8152873563218401</v>
      </c>
      <c r="P3" s="14">
        <v>5.4875903614457799</v>
      </c>
      <c r="Q3" s="14">
        <v>6.2355128205128203</v>
      </c>
      <c r="R3" s="14">
        <v>6.2311842105263198</v>
      </c>
      <c r="S3" s="14">
        <v>7.3993902439024399</v>
      </c>
      <c r="T3" s="14">
        <v>6.6965277777777796</v>
      </c>
      <c r="U3" s="14">
        <v>7.01971830985915</v>
      </c>
      <c r="V3" s="14">
        <v>5.8775862068965496</v>
      </c>
      <c r="W3" s="14">
        <v>5.8066265060240996</v>
      </c>
      <c r="X3" s="14">
        <v>6.6576923076923098</v>
      </c>
      <c r="Y3" s="14">
        <v>6.6703947368421099</v>
      </c>
      <c r="Z3" s="14">
        <v>5.7878048780487799</v>
      </c>
      <c r="AA3" s="14">
        <v>5.4180555555555596</v>
      </c>
      <c r="AB3" s="14">
        <v>5.6161971830985902</v>
      </c>
      <c r="AC3" s="14">
        <v>5.7580459770114896</v>
      </c>
      <c r="AD3" s="14">
        <v>5.1740963855421702</v>
      </c>
      <c r="AE3" s="14">
        <v>5.8179487179487204</v>
      </c>
      <c r="AF3" s="14">
        <v>5.7967105263157901</v>
      </c>
      <c r="AG3" s="14">
        <v>85.365853658536594</v>
      </c>
      <c r="AH3" s="14">
        <v>79.1666666666667</v>
      </c>
      <c r="AI3" s="14">
        <v>87.323943661971796</v>
      </c>
      <c r="AJ3" s="14">
        <v>71.264367816092005</v>
      </c>
      <c r="AK3" s="14">
        <v>55.421686746988001</v>
      </c>
      <c r="AL3" s="14">
        <v>84.615384615384599</v>
      </c>
      <c r="AM3" s="14">
        <v>78.947368421052602</v>
      </c>
    </row>
    <row r="4" spans="1:39" x14ac:dyDescent="0.2">
      <c r="A4" s="13">
        <v>3</v>
      </c>
      <c r="B4" s="13" t="s">
        <v>67</v>
      </c>
      <c r="C4" s="13" t="s">
        <v>66</v>
      </c>
      <c r="D4" s="13" t="s">
        <v>64</v>
      </c>
      <c r="E4" s="13">
        <v>63</v>
      </c>
      <c r="F4" s="13">
        <v>37</v>
      </c>
      <c r="G4" s="13">
        <v>17</v>
      </c>
      <c r="H4" s="13">
        <v>25</v>
      </c>
      <c r="I4" s="13">
        <v>60</v>
      </c>
      <c r="J4" s="13">
        <v>47</v>
      </c>
      <c r="K4" s="13">
        <v>44</v>
      </c>
      <c r="L4" s="14">
        <v>7.8782539682539703</v>
      </c>
      <c r="M4" s="14">
        <v>7.0527027027026996</v>
      </c>
      <c r="N4" s="14">
        <v>7.61</v>
      </c>
      <c r="O4" s="14">
        <v>6.8280000000000003</v>
      </c>
      <c r="P4" s="14">
        <v>7.1656666666666702</v>
      </c>
      <c r="Q4" s="14">
        <v>7.6531914893617001</v>
      </c>
      <c r="R4" s="14">
        <v>7.0179545454545504</v>
      </c>
      <c r="S4" s="14">
        <v>8.5134920634920608</v>
      </c>
      <c r="T4" s="14">
        <v>7.6027027027027003</v>
      </c>
      <c r="U4" s="14">
        <v>8.0617647058823501</v>
      </c>
      <c r="V4" s="14">
        <v>6.782</v>
      </c>
      <c r="W4" s="14">
        <v>7.38</v>
      </c>
      <c r="X4" s="14">
        <v>7.9404255319148902</v>
      </c>
      <c r="Y4" s="14">
        <v>7.1465909090909099</v>
      </c>
      <c r="Z4" s="14">
        <v>7.2476190476190503</v>
      </c>
      <c r="AA4" s="14">
        <v>6.50810810810811</v>
      </c>
      <c r="AB4" s="14">
        <v>7.1617647058823497</v>
      </c>
      <c r="AC4" s="14">
        <v>6.88</v>
      </c>
      <c r="AD4" s="14">
        <v>6.9566666666666697</v>
      </c>
      <c r="AE4" s="14">
        <v>7.3712765957446802</v>
      </c>
      <c r="AF4" s="14">
        <v>6.8943181818181802</v>
      </c>
      <c r="AG4" s="14">
        <v>95.238095238095198</v>
      </c>
      <c r="AH4" s="14">
        <v>97.297297297297305</v>
      </c>
      <c r="AI4" s="14">
        <v>100</v>
      </c>
      <c r="AJ4" s="14">
        <v>92</v>
      </c>
      <c r="AK4" s="14">
        <v>91.6666666666667</v>
      </c>
      <c r="AL4" s="14">
        <v>97.872340425531902</v>
      </c>
      <c r="AM4" s="14">
        <v>86.363636363636402</v>
      </c>
    </row>
    <row r="5" spans="1:39" x14ac:dyDescent="0.2">
      <c r="A5" s="13">
        <v>4</v>
      </c>
      <c r="B5" s="13" t="s">
        <v>68</v>
      </c>
      <c r="C5" s="13" t="s">
        <v>66</v>
      </c>
      <c r="D5" s="13" t="s">
        <v>64</v>
      </c>
      <c r="E5" s="13">
        <v>90</v>
      </c>
      <c r="F5" s="13">
        <v>88</v>
      </c>
      <c r="G5" s="13">
        <v>84</v>
      </c>
      <c r="H5" s="13">
        <v>86</v>
      </c>
      <c r="I5" s="13">
        <v>89</v>
      </c>
      <c r="J5" s="13">
        <v>83</v>
      </c>
      <c r="K5" s="13">
        <v>89</v>
      </c>
      <c r="L5" s="14">
        <v>9.1715555555555603</v>
      </c>
      <c r="M5" s="14">
        <v>8.7840909090909101</v>
      </c>
      <c r="N5" s="14">
        <v>8.8245238095238108</v>
      </c>
      <c r="O5" s="14">
        <v>9.0148837209302304</v>
      </c>
      <c r="P5" s="14">
        <v>8.5328089887640406</v>
      </c>
      <c r="Q5" s="14">
        <v>8.6940963855421707</v>
      </c>
      <c r="R5" s="14">
        <v>8.6824719101123602</v>
      </c>
      <c r="S5" s="14">
        <v>9.3255555555555603</v>
      </c>
      <c r="T5" s="14">
        <v>8.9215909090909093</v>
      </c>
      <c r="U5" s="14">
        <v>8.9619047619047603</v>
      </c>
      <c r="V5" s="14">
        <v>8.8912790697674406</v>
      </c>
      <c r="W5" s="14">
        <v>8.5724719101123608</v>
      </c>
      <c r="X5" s="14">
        <v>8.8367469879518108</v>
      </c>
      <c r="Y5" s="14">
        <v>8.6308988764044905</v>
      </c>
      <c r="Z5" s="14">
        <v>9.0222222222222204</v>
      </c>
      <c r="AA5" s="14">
        <v>8.6517045454545496</v>
      </c>
      <c r="AB5" s="14">
        <v>8.6910714285714299</v>
      </c>
      <c r="AC5" s="14">
        <v>9.1430232558139508</v>
      </c>
      <c r="AD5" s="14">
        <v>8.4977528089887606</v>
      </c>
      <c r="AE5" s="14">
        <v>8.5560240963855403</v>
      </c>
      <c r="AF5" s="14">
        <v>8.7393258426966298</v>
      </c>
      <c r="AG5" s="14">
        <v>100</v>
      </c>
      <c r="AH5" s="14">
        <v>100</v>
      </c>
      <c r="AI5" s="14">
        <v>100</v>
      </c>
      <c r="AJ5" s="14">
        <v>100</v>
      </c>
      <c r="AK5" s="14">
        <v>100</v>
      </c>
      <c r="AL5" s="14">
        <v>100</v>
      </c>
      <c r="AM5" s="14">
        <v>100</v>
      </c>
    </row>
    <row r="6" spans="1:39" x14ac:dyDescent="0.2">
      <c r="A6" s="13">
        <v>5</v>
      </c>
      <c r="B6" s="13" t="s">
        <v>69</v>
      </c>
      <c r="C6" s="13" t="s">
        <v>66</v>
      </c>
      <c r="D6" s="13" t="s">
        <v>64</v>
      </c>
      <c r="E6" s="13">
        <v>93</v>
      </c>
      <c r="F6" s="13">
        <v>92</v>
      </c>
      <c r="G6" s="13">
        <v>114</v>
      </c>
      <c r="H6" s="13">
        <v>123</v>
      </c>
      <c r="I6" s="13">
        <v>119</v>
      </c>
      <c r="J6" s="13">
        <v>117</v>
      </c>
      <c r="K6" s="13">
        <v>96</v>
      </c>
      <c r="L6" s="14">
        <v>8.3816129032258093</v>
      </c>
      <c r="M6" s="14">
        <v>7.5738043478260897</v>
      </c>
      <c r="N6" s="14">
        <v>8.06605263157895</v>
      </c>
      <c r="O6" s="14">
        <v>7.6141463414634201</v>
      </c>
      <c r="P6" s="14">
        <v>7.4442016806722702</v>
      </c>
      <c r="Q6" s="14">
        <v>8.1235042735042704</v>
      </c>
      <c r="R6" s="14">
        <v>8.1480208333333302</v>
      </c>
      <c r="S6" s="14">
        <v>8.8784946236559108</v>
      </c>
      <c r="T6" s="14">
        <v>8.1429347826087</v>
      </c>
      <c r="U6" s="14">
        <v>8.3877192982456101</v>
      </c>
      <c r="V6" s="14">
        <v>7.4772357723577203</v>
      </c>
      <c r="W6" s="14">
        <v>7.7827731092437</v>
      </c>
      <c r="X6" s="14">
        <v>8.3619658119658098</v>
      </c>
      <c r="Y6" s="14">
        <v>8.3369791666666693</v>
      </c>
      <c r="Z6" s="14">
        <v>7.8887096774193601</v>
      </c>
      <c r="AA6" s="14">
        <v>7.0103260869565203</v>
      </c>
      <c r="AB6" s="14">
        <v>7.7486842105263198</v>
      </c>
      <c r="AC6" s="14">
        <v>7.7552845528455299</v>
      </c>
      <c r="AD6" s="14">
        <v>7.1100840336134503</v>
      </c>
      <c r="AE6" s="14">
        <v>7.8901709401709397</v>
      </c>
      <c r="AF6" s="14">
        <v>7.96458333333333</v>
      </c>
      <c r="AG6" s="14">
        <v>98.924731182795696</v>
      </c>
      <c r="AH6" s="14">
        <v>93.478260869565204</v>
      </c>
      <c r="AI6" s="14">
        <v>99.122807017543906</v>
      </c>
      <c r="AJ6" s="14">
        <v>96.747967479674799</v>
      </c>
      <c r="AK6" s="14">
        <v>99.159663865546193</v>
      </c>
      <c r="AL6" s="14">
        <v>97.435897435897402</v>
      </c>
      <c r="AM6" s="14">
        <v>98.9583333333333</v>
      </c>
    </row>
    <row r="7" spans="1:39" x14ac:dyDescent="0.2">
      <c r="A7" s="13">
        <v>6</v>
      </c>
      <c r="B7" s="13" t="s">
        <v>70</v>
      </c>
      <c r="C7" s="13" t="s">
        <v>66</v>
      </c>
      <c r="D7" s="13" t="s">
        <v>64</v>
      </c>
      <c r="E7" s="13">
        <v>84</v>
      </c>
      <c r="F7" s="13">
        <v>75</v>
      </c>
      <c r="G7" s="13">
        <v>96</v>
      </c>
      <c r="H7" s="13">
        <v>114</v>
      </c>
      <c r="I7" s="13">
        <v>103</v>
      </c>
      <c r="J7" s="13">
        <v>91</v>
      </c>
      <c r="K7" s="13">
        <v>99</v>
      </c>
      <c r="L7" s="14">
        <v>7.5917857142857201</v>
      </c>
      <c r="M7" s="14">
        <v>7.28466666666667</v>
      </c>
      <c r="N7" s="14">
        <v>7.7046875000000004</v>
      </c>
      <c r="O7" s="14">
        <v>7.4671929824561403</v>
      </c>
      <c r="P7" s="14">
        <v>7.34466019417476</v>
      </c>
      <c r="Q7" s="14">
        <v>7.7489010989010998</v>
      </c>
      <c r="R7" s="14">
        <v>7.8737373737373701</v>
      </c>
      <c r="S7" s="14">
        <v>8.1636904761904798</v>
      </c>
      <c r="T7" s="14">
        <v>7.6926666666666703</v>
      </c>
      <c r="U7" s="14">
        <v>8</v>
      </c>
      <c r="V7" s="14">
        <v>7.7302631578947398</v>
      </c>
      <c r="W7" s="14">
        <v>7.8300970873786397</v>
      </c>
      <c r="X7" s="14">
        <v>8.0719780219780208</v>
      </c>
      <c r="Y7" s="14">
        <v>8.0742424242424207</v>
      </c>
      <c r="Z7" s="14">
        <v>7.0250000000000004</v>
      </c>
      <c r="AA7" s="14">
        <v>6.8813333333333304</v>
      </c>
      <c r="AB7" s="14">
        <v>7.4140625</v>
      </c>
      <c r="AC7" s="14">
        <v>7.2087719298245601</v>
      </c>
      <c r="AD7" s="14">
        <v>6.8645631067961199</v>
      </c>
      <c r="AE7" s="14">
        <v>7.4307692307692301</v>
      </c>
      <c r="AF7" s="14">
        <v>7.6777777777777798</v>
      </c>
      <c r="AG7" s="14">
        <v>92.857142857142904</v>
      </c>
      <c r="AH7" s="14">
        <v>93.3333333333333</v>
      </c>
      <c r="AI7" s="14">
        <v>98.9583333333333</v>
      </c>
      <c r="AJ7" s="14">
        <v>94.736842105263193</v>
      </c>
      <c r="AK7" s="14">
        <v>96.116504854368898</v>
      </c>
      <c r="AL7" s="14">
        <v>96.703296703296701</v>
      </c>
      <c r="AM7" s="14">
        <v>100</v>
      </c>
    </row>
    <row r="8" spans="1:39" x14ac:dyDescent="0.2">
      <c r="A8" s="13">
        <v>7</v>
      </c>
      <c r="B8" s="13" t="s">
        <v>71</v>
      </c>
      <c r="C8" s="13" t="s">
        <v>66</v>
      </c>
      <c r="D8" s="13" t="s">
        <v>64</v>
      </c>
      <c r="E8" s="13">
        <v>22</v>
      </c>
      <c r="F8" s="13">
        <v>27</v>
      </c>
      <c r="G8" s="13">
        <v>33</v>
      </c>
      <c r="H8" s="13">
        <v>21</v>
      </c>
      <c r="I8" s="13">
        <v>35</v>
      </c>
      <c r="J8" s="13">
        <v>28</v>
      </c>
      <c r="K8" s="13">
        <v>34</v>
      </c>
      <c r="L8" s="14">
        <v>6.0513636363636403</v>
      </c>
      <c r="M8" s="14">
        <v>7.2751851851851903</v>
      </c>
      <c r="N8" s="14">
        <v>7.2339393939393899</v>
      </c>
      <c r="O8" s="14">
        <v>7.5485714285714298</v>
      </c>
      <c r="P8" s="14">
        <v>7.6462857142857201</v>
      </c>
      <c r="Q8" s="14">
        <v>7.2707142857142903</v>
      </c>
      <c r="R8" s="14">
        <v>7.1423529411764699</v>
      </c>
      <c r="S8" s="14">
        <v>5.97272727272727</v>
      </c>
      <c r="T8" s="14">
        <v>6.8337037037036996</v>
      </c>
      <c r="U8" s="14">
        <v>7.4181818181818198</v>
      </c>
      <c r="V8" s="14">
        <v>7.1809523809523803</v>
      </c>
      <c r="W8" s="14">
        <v>7.99</v>
      </c>
      <c r="X8" s="14">
        <v>7.2249999999999996</v>
      </c>
      <c r="Y8" s="14">
        <v>7.1205882352941199</v>
      </c>
      <c r="Z8" s="14">
        <v>4.9204545454545503</v>
      </c>
      <c r="AA8" s="14">
        <v>6.8740740740740698</v>
      </c>
      <c r="AB8" s="14">
        <v>6.1515151515151496</v>
      </c>
      <c r="AC8" s="14">
        <v>7.4595238095238097</v>
      </c>
      <c r="AD8" s="14">
        <v>6.45571428571429</v>
      </c>
      <c r="AE8" s="14">
        <v>5.9767857142857101</v>
      </c>
      <c r="AF8" s="14">
        <v>6.0867647058823504</v>
      </c>
      <c r="AG8" s="14">
        <v>68.181818181818201</v>
      </c>
      <c r="AH8" s="14">
        <v>96.296296296296305</v>
      </c>
      <c r="AI8" s="14">
        <v>96.969696969696997</v>
      </c>
      <c r="AJ8" s="14">
        <v>100</v>
      </c>
      <c r="AK8" s="14">
        <v>100</v>
      </c>
      <c r="AL8" s="14">
        <v>92.857142857142904</v>
      </c>
      <c r="AM8" s="14">
        <v>97.058823529411796</v>
      </c>
    </row>
    <row r="9" spans="1:39" x14ac:dyDescent="0.2">
      <c r="A9" s="13">
        <v>8</v>
      </c>
      <c r="B9" s="13" t="s">
        <v>72</v>
      </c>
      <c r="C9" s="13" t="s">
        <v>73</v>
      </c>
      <c r="D9" s="13" t="s">
        <v>64</v>
      </c>
      <c r="E9" s="13">
        <v>64</v>
      </c>
      <c r="F9" s="13">
        <v>36</v>
      </c>
      <c r="G9" s="13">
        <v>40</v>
      </c>
      <c r="H9" s="13">
        <v>41</v>
      </c>
      <c r="I9" s="13">
        <v>76</v>
      </c>
      <c r="J9" s="13">
        <v>38</v>
      </c>
      <c r="K9" s="13">
        <v>55</v>
      </c>
      <c r="L9" s="14">
        <v>5.4578125000000002</v>
      </c>
      <c r="M9" s="14">
        <v>6.02111111111111</v>
      </c>
      <c r="N9" s="14">
        <v>6.0715000000000003</v>
      </c>
      <c r="O9" s="14">
        <v>5.5451219512195102</v>
      </c>
      <c r="P9" s="14">
        <v>5.0401315789473697</v>
      </c>
      <c r="Q9" s="14">
        <v>5.5839473684210503</v>
      </c>
      <c r="R9" s="14">
        <v>6.1201818181818197</v>
      </c>
      <c r="S9" s="14">
        <v>6.6101562500000002</v>
      </c>
      <c r="T9" s="14">
        <v>6.7638888888888902</v>
      </c>
      <c r="U9" s="14">
        <v>6.4725000000000001</v>
      </c>
      <c r="V9" s="14">
        <v>5.6914634146341498</v>
      </c>
      <c r="W9" s="14">
        <v>5.4381578947368396</v>
      </c>
      <c r="X9" s="14">
        <v>6.1223684210526299</v>
      </c>
      <c r="Y9" s="14">
        <v>6.4981818181818198</v>
      </c>
      <c r="Z9" s="14">
        <v>4.30859375</v>
      </c>
      <c r="AA9" s="14">
        <v>5.2833333333333297</v>
      </c>
      <c r="AB9" s="14">
        <v>5.6749999999999998</v>
      </c>
      <c r="AC9" s="14">
        <v>5.40365853658537</v>
      </c>
      <c r="AD9" s="14">
        <v>4.6467105263157897</v>
      </c>
      <c r="AE9" s="14">
        <v>5.05</v>
      </c>
      <c r="AF9" s="14">
        <v>5.7481818181818198</v>
      </c>
      <c r="AG9" s="14">
        <v>60.9375</v>
      </c>
      <c r="AH9" s="14">
        <v>69.4444444444444</v>
      </c>
      <c r="AI9" s="14">
        <v>70</v>
      </c>
      <c r="AJ9" s="14">
        <v>53.658536585365901</v>
      </c>
      <c r="AK9" s="14">
        <v>43.421052631579002</v>
      </c>
      <c r="AL9" s="14">
        <v>57.894736842105303</v>
      </c>
      <c r="AM9" s="14">
        <v>61.818181818181799</v>
      </c>
    </row>
    <row r="10" spans="1:39" x14ac:dyDescent="0.2">
      <c r="A10" s="13">
        <v>9</v>
      </c>
      <c r="B10" s="13" t="s">
        <v>74</v>
      </c>
      <c r="C10" s="13" t="s">
        <v>75</v>
      </c>
      <c r="D10" s="13" t="s">
        <v>76</v>
      </c>
      <c r="E10" s="13">
        <v>39</v>
      </c>
      <c r="F10" s="13">
        <v>25</v>
      </c>
      <c r="G10" s="13">
        <v>27</v>
      </c>
      <c r="H10" s="13">
        <v>18</v>
      </c>
      <c r="I10" s="13">
        <v>26</v>
      </c>
      <c r="J10" s="13">
        <v>35</v>
      </c>
      <c r="K10" s="13">
        <v>31</v>
      </c>
      <c r="L10" s="14">
        <v>5.8761538461538496</v>
      </c>
      <c r="M10" s="14">
        <v>5.9076000000000004</v>
      </c>
      <c r="N10" s="14">
        <v>6.6440740740740702</v>
      </c>
      <c r="O10" s="14">
        <v>7.0461111111111103</v>
      </c>
      <c r="P10" s="14">
        <v>4.8773076923076903</v>
      </c>
      <c r="Q10" s="14">
        <v>5.76314285714286</v>
      </c>
      <c r="R10" s="14">
        <v>5.3083870967741902</v>
      </c>
      <c r="S10" s="14">
        <v>6.2871794871794897</v>
      </c>
      <c r="T10" s="14">
        <v>5.7960000000000003</v>
      </c>
      <c r="U10" s="14">
        <v>6.9722222222222197</v>
      </c>
      <c r="V10" s="14">
        <v>6.9888888888888898</v>
      </c>
      <c r="W10" s="14">
        <v>5.1865384615384604</v>
      </c>
      <c r="X10" s="14">
        <v>6.0942857142857099</v>
      </c>
      <c r="Y10" s="14">
        <v>5.4903225806451603</v>
      </c>
      <c r="Z10" s="14">
        <v>5.4666666666666703</v>
      </c>
      <c r="AA10" s="14">
        <v>6.024</v>
      </c>
      <c r="AB10" s="14">
        <v>6.3203703703703704</v>
      </c>
      <c r="AC10" s="14">
        <v>7.1083333333333298</v>
      </c>
      <c r="AD10" s="14">
        <v>4.5730769230769202</v>
      </c>
      <c r="AE10" s="14">
        <v>5.4371428571428604</v>
      </c>
      <c r="AF10" s="14">
        <v>5.1322580645161304</v>
      </c>
      <c r="AG10" s="14">
        <v>74.358974358974393</v>
      </c>
      <c r="AH10" s="14">
        <v>76</v>
      </c>
      <c r="AI10" s="14">
        <v>81.481481481481495</v>
      </c>
      <c r="AJ10" s="14">
        <v>88.8888888888889</v>
      </c>
      <c r="AK10" s="14">
        <v>38.461538461538503</v>
      </c>
      <c r="AL10" s="14">
        <v>68.571428571428598</v>
      </c>
      <c r="AM10" s="14">
        <v>48.387096774193601</v>
      </c>
    </row>
    <row r="11" spans="1:39" x14ac:dyDescent="0.2">
      <c r="A11" s="13">
        <v>10</v>
      </c>
      <c r="B11" s="13" t="s">
        <v>77</v>
      </c>
      <c r="C11" s="13" t="s">
        <v>73</v>
      </c>
      <c r="D11" s="13" t="s">
        <v>64</v>
      </c>
      <c r="E11" s="13">
        <v>22</v>
      </c>
      <c r="F11" s="13">
        <v>25</v>
      </c>
      <c r="G11" s="13">
        <v>28</v>
      </c>
      <c r="H11" s="13">
        <v>49</v>
      </c>
      <c r="I11" s="13">
        <v>31</v>
      </c>
      <c r="J11" s="13">
        <v>41</v>
      </c>
      <c r="K11" s="13">
        <v>28</v>
      </c>
      <c r="L11" s="14">
        <v>6.4840909090909102</v>
      </c>
      <c r="M11" s="14">
        <v>5.9231999999999996</v>
      </c>
      <c r="N11" s="14">
        <v>6.8653571428571398</v>
      </c>
      <c r="O11" s="14">
        <v>6.1012244897959196</v>
      </c>
      <c r="P11" s="14">
        <v>5.75322580645161</v>
      </c>
      <c r="Q11" s="14">
        <v>6.2209756097561</v>
      </c>
      <c r="R11" s="14">
        <v>5.5382142857142904</v>
      </c>
      <c r="S11" s="14">
        <v>6.8681818181818199</v>
      </c>
      <c r="T11" s="14">
        <v>6.8620000000000001</v>
      </c>
      <c r="U11" s="14">
        <v>7.0678571428571404</v>
      </c>
      <c r="V11" s="14">
        <v>6.1061224489795896</v>
      </c>
      <c r="W11" s="14">
        <v>6.0790322580645197</v>
      </c>
      <c r="X11" s="14">
        <v>6.75121951219512</v>
      </c>
      <c r="Y11" s="14">
        <v>5.7214285714285698</v>
      </c>
      <c r="Z11" s="14">
        <v>6.1022727272727302</v>
      </c>
      <c r="AA11" s="14">
        <v>4.99</v>
      </c>
      <c r="AB11" s="14">
        <v>6.66785714285714</v>
      </c>
      <c r="AC11" s="14">
        <v>6.0989795918367404</v>
      </c>
      <c r="AD11" s="14">
        <v>5.4322580645161302</v>
      </c>
      <c r="AE11" s="14">
        <v>5.6963414634146297</v>
      </c>
      <c r="AF11" s="14">
        <v>5.3607142857142902</v>
      </c>
      <c r="AG11" s="14">
        <v>77.272727272727295</v>
      </c>
      <c r="AH11" s="14">
        <v>72</v>
      </c>
      <c r="AI11" s="14">
        <v>100</v>
      </c>
      <c r="AJ11" s="14">
        <v>75.510204081632693</v>
      </c>
      <c r="AK11" s="14">
        <v>74.193548387096797</v>
      </c>
      <c r="AL11" s="14">
        <v>80.487804878048806</v>
      </c>
      <c r="AM11" s="14">
        <v>64.285714285714306</v>
      </c>
    </row>
    <row r="12" spans="1:39" x14ac:dyDescent="0.2">
      <c r="A12" s="13">
        <v>11</v>
      </c>
      <c r="B12" s="13" t="s">
        <v>78</v>
      </c>
      <c r="C12" s="13" t="s">
        <v>66</v>
      </c>
      <c r="D12" s="13" t="s">
        <v>64</v>
      </c>
      <c r="E12" s="13">
        <v>45</v>
      </c>
      <c r="F12" s="13">
        <v>37</v>
      </c>
      <c r="G12" s="13">
        <v>35</v>
      </c>
      <c r="H12" s="13">
        <v>31</v>
      </c>
      <c r="I12" s="13">
        <v>25</v>
      </c>
      <c r="J12" s="13">
        <v>38</v>
      </c>
      <c r="K12" s="13">
        <v>18</v>
      </c>
      <c r="L12" s="14">
        <v>5.3637777777777798</v>
      </c>
      <c r="M12" s="14">
        <v>4.9335135135135104</v>
      </c>
      <c r="N12" s="14">
        <v>4.5368571428571398</v>
      </c>
      <c r="O12" s="14">
        <v>5.0403225806451601</v>
      </c>
      <c r="P12" s="14">
        <v>4.7215999999999996</v>
      </c>
      <c r="Q12" s="14">
        <v>5.5623684210526303</v>
      </c>
      <c r="R12" s="14">
        <v>4.6994444444444499</v>
      </c>
      <c r="S12" s="14">
        <v>5.9855555555555604</v>
      </c>
      <c r="T12" s="14">
        <v>5.3662162162162197</v>
      </c>
      <c r="U12" s="14">
        <v>4.6542857142857201</v>
      </c>
      <c r="V12" s="14">
        <v>5.0080645161290303</v>
      </c>
      <c r="W12" s="14">
        <v>5.18</v>
      </c>
      <c r="X12" s="14">
        <v>6.0328947368421098</v>
      </c>
      <c r="Y12" s="14">
        <v>4.9111111111111097</v>
      </c>
      <c r="Z12" s="14">
        <v>4.7466666666666697</v>
      </c>
      <c r="AA12" s="14">
        <v>4.5040540540540599</v>
      </c>
      <c r="AB12" s="14">
        <v>4.4228571428571399</v>
      </c>
      <c r="AC12" s="14">
        <v>5.0790322580645197</v>
      </c>
      <c r="AD12" s="14">
        <v>4.2679999999999998</v>
      </c>
      <c r="AE12" s="14">
        <v>5.0973684210526304</v>
      </c>
      <c r="AF12" s="14">
        <v>4.49444444444444</v>
      </c>
      <c r="AG12" s="14">
        <v>53.3333333333333</v>
      </c>
      <c r="AH12" s="14">
        <v>48.648648648648702</v>
      </c>
      <c r="AI12" s="14">
        <v>34.285714285714299</v>
      </c>
      <c r="AJ12" s="14">
        <v>41.935483870967701</v>
      </c>
      <c r="AK12" s="14">
        <v>32</v>
      </c>
      <c r="AL12" s="14">
        <v>57.894736842105303</v>
      </c>
      <c r="AM12" s="14">
        <v>44.4444444444444</v>
      </c>
    </row>
    <row r="13" spans="1:39" x14ac:dyDescent="0.2">
      <c r="A13" s="13">
        <v>12</v>
      </c>
      <c r="B13" s="13" t="s">
        <v>79</v>
      </c>
      <c r="C13" s="13" t="s">
        <v>66</v>
      </c>
      <c r="D13" s="13" t="s">
        <v>64</v>
      </c>
      <c r="E13" s="13">
        <v>126</v>
      </c>
      <c r="F13" s="13">
        <v>99</v>
      </c>
      <c r="G13" s="13">
        <v>116</v>
      </c>
      <c r="H13" s="13">
        <v>129</v>
      </c>
      <c r="I13" s="13">
        <v>131</v>
      </c>
      <c r="J13" s="13">
        <v>149</v>
      </c>
      <c r="K13" s="13">
        <v>118</v>
      </c>
      <c r="L13" s="14">
        <v>8.2467460317460297</v>
      </c>
      <c r="M13" s="14">
        <v>7.9217171717171704</v>
      </c>
      <c r="N13" s="14">
        <v>8.1039655172413791</v>
      </c>
      <c r="O13" s="14">
        <v>7.8630232558139497</v>
      </c>
      <c r="P13" s="14">
        <v>7.6962595419847304</v>
      </c>
      <c r="Q13" s="14">
        <v>8.4479194630872492</v>
      </c>
      <c r="R13" s="14">
        <v>7.8049999999999997</v>
      </c>
      <c r="S13" s="14">
        <v>8.6543650793650801</v>
      </c>
      <c r="T13" s="14">
        <v>8.2459595959596008</v>
      </c>
      <c r="U13" s="14">
        <v>8.3073275862069007</v>
      </c>
      <c r="V13" s="14">
        <v>7.9228682170542601</v>
      </c>
      <c r="W13" s="14">
        <v>7.9988549618320599</v>
      </c>
      <c r="X13" s="14">
        <v>8.6070469798657694</v>
      </c>
      <c r="Y13" s="14">
        <v>8.0334745762711908</v>
      </c>
      <c r="Z13" s="14">
        <v>7.8428571428571399</v>
      </c>
      <c r="AA13" s="14">
        <v>7.6030303030302999</v>
      </c>
      <c r="AB13" s="14">
        <v>7.9051724137930997</v>
      </c>
      <c r="AC13" s="14">
        <v>7.80736434108527</v>
      </c>
      <c r="AD13" s="14">
        <v>7.3992366412213704</v>
      </c>
      <c r="AE13" s="14">
        <v>8.2936241610738293</v>
      </c>
      <c r="AF13" s="14">
        <v>7.5822033898305099</v>
      </c>
      <c r="AG13" s="14">
        <v>96.031746031745996</v>
      </c>
      <c r="AH13" s="14">
        <v>98.989898989899004</v>
      </c>
      <c r="AI13" s="14">
        <v>98.275862068965495</v>
      </c>
      <c r="AJ13" s="14">
        <v>98.449612403100801</v>
      </c>
      <c r="AK13" s="14">
        <v>97.709923664122101</v>
      </c>
      <c r="AL13" s="14">
        <v>99.328859060402706</v>
      </c>
      <c r="AM13" s="14">
        <v>99.152542372881399</v>
      </c>
    </row>
    <row r="14" spans="1:39" x14ac:dyDescent="0.2">
      <c r="A14" s="13">
        <v>13</v>
      </c>
      <c r="B14" s="13" t="s">
        <v>80</v>
      </c>
      <c r="C14" s="13" t="s">
        <v>66</v>
      </c>
      <c r="D14" s="13" t="s">
        <v>64</v>
      </c>
      <c r="E14" s="13">
        <v>9</v>
      </c>
      <c r="F14" s="13">
        <v>7</v>
      </c>
      <c r="G14" s="13">
        <v>7</v>
      </c>
      <c r="H14" s="13">
        <v>13</v>
      </c>
      <c r="I14" s="13">
        <v>7</v>
      </c>
      <c r="J14" s="13">
        <v>9</v>
      </c>
      <c r="K14" s="13">
        <v>7</v>
      </c>
      <c r="L14" s="14">
        <v>3.9322222222222201</v>
      </c>
      <c r="M14" s="14">
        <v>5.1014285714285696</v>
      </c>
      <c r="N14" s="14">
        <v>4.7414285714285702</v>
      </c>
      <c r="O14" s="14">
        <v>4.3330769230769199</v>
      </c>
      <c r="P14" s="14">
        <v>3.0128571428571398</v>
      </c>
      <c r="Q14" s="14">
        <v>2.77111111111111</v>
      </c>
      <c r="R14" s="14">
        <v>2.4542857142857102</v>
      </c>
      <c r="S14" s="14">
        <v>3.5444444444444501</v>
      </c>
      <c r="T14" s="14">
        <v>5.5642857142857203</v>
      </c>
      <c r="U14" s="14">
        <v>4.7642857142857098</v>
      </c>
      <c r="V14" s="14">
        <v>4.1307692307692303</v>
      </c>
      <c r="W14" s="14">
        <v>2.8857142857142901</v>
      </c>
      <c r="X14" s="14">
        <v>3.05</v>
      </c>
      <c r="Y14" s="14">
        <v>2.1214285714285701</v>
      </c>
      <c r="Z14" s="14">
        <v>4.3222222222222202</v>
      </c>
      <c r="AA14" s="14">
        <v>4.6428571428571397</v>
      </c>
      <c r="AB14" s="14">
        <v>4.7214285714285698</v>
      </c>
      <c r="AC14" s="14">
        <v>4.5384615384615401</v>
      </c>
      <c r="AD14" s="14">
        <v>3.1428571428571401</v>
      </c>
      <c r="AE14" s="14">
        <v>2.5</v>
      </c>
      <c r="AF14" s="14">
        <v>2.79285714285714</v>
      </c>
      <c r="AG14" s="14">
        <v>22.2222222222222</v>
      </c>
      <c r="AH14" s="14">
        <v>42.857142857142897</v>
      </c>
      <c r="AI14" s="14">
        <v>42.857142857142897</v>
      </c>
      <c r="AJ14" s="14">
        <v>23.076923076923102</v>
      </c>
      <c r="AK14" s="14">
        <v>0</v>
      </c>
      <c r="AL14" s="14">
        <v>0</v>
      </c>
      <c r="AM14" s="14">
        <v>0</v>
      </c>
    </row>
    <row r="15" spans="1:39" x14ac:dyDescent="0.2">
      <c r="A15" s="13">
        <v>14</v>
      </c>
      <c r="B15" s="13" t="s">
        <v>81</v>
      </c>
      <c r="C15" s="13" t="s">
        <v>82</v>
      </c>
      <c r="D15" s="13" t="s">
        <v>76</v>
      </c>
      <c r="E15" s="13">
        <v>28</v>
      </c>
      <c r="F15" s="13">
        <v>20</v>
      </c>
      <c r="G15" s="13">
        <v>16</v>
      </c>
      <c r="H15" s="13">
        <v>28</v>
      </c>
      <c r="I15" s="13">
        <v>25</v>
      </c>
      <c r="J15" s="13">
        <v>19</v>
      </c>
      <c r="K15" s="13">
        <v>21</v>
      </c>
      <c r="L15" s="14">
        <v>5.4307142857142896</v>
      </c>
      <c r="M15" s="14">
        <v>5.9935</v>
      </c>
      <c r="N15" s="14">
        <v>5.8956249999999999</v>
      </c>
      <c r="O15" s="14">
        <v>5.9675000000000002</v>
      </c>
      <c r="P15" s="14">
        <v>5.78</v>
      </c>
      <c r="Q15" s="14">
        <v>4.8647368421052599</v>
      </c>
      <c r="R15" s="14">
        <v>5.0933333333333302</v>
      </c>
      <c r="S15" s="14">
        <v>6.6035714285714304</v>
      </c>
      <c r="T15" s="14">
        <v>6.9649999999999999</v>
      </c>
      <c r="U15" s="14">
        <v>6.4906249999999996</v>
      </c>
      <c r="V15" s="14">
        <v>6.2482142857142904</v>
      </c>
      <c r="W15" s="14">
        <v>6.4420000000000002</v>
      </c>
      <c r="X15" s="14">
        <v>4.9868421052631602</v>
      </c>
      <c r="Y15" s="14">
        <v>5.6190476190476204</v>
      </c>
      <c r="Z15" s="14">
        <v>4.2625000000000002</v>
      </c>
      <c r="AA15" s="14">
        <v>5.0274999999999999</v>
      </c>
      <c r="AB15" s="14">
        <v>5.3062500000000004</v>
      </c>
      <c r="AC15" s="14">
        <v>5.6910714285714299</v>
      </c>
      <c r="AD15" s="14">
        <v>5.1239999999999997</v>
      </c>
      <c r="AE15" s="14">
        <v>4.7473684210526299</v>
      </c>
      <c r="AF15" s="14">
        <v>4.5714285714285703</v>
      </c>
      <c r="AG15" s="14">
        <v>57.142857142857103</v>
      </c>
      <c r="AH15" s="14">
        <v>65</v>
      </c>
      <c r="AI15" s="14">
        <v>62.5</v>
      </c>
      <c r="AJ15" s="14">
        <v>57.142857142857103</v>
      </c>
      <c r="AK15" s="14">
        <v>60</v>
      </c>
      <c r="AL15" s="14">
        <v>36.842105263157897</v>
      </c>
      <c r="AM15" s="14">
        <v>52.380952380952401</v>
      </c>
    </row>
    <row r="16" spans="1:39" x14ac:dyDescent="0.2">
      <c r="A16" s="13">
        <v>15</v>
      </c>
      <c r="B16" s="13" t="s">
        <v>83</v>
      </c>
      <c r="C16" s="13" t="s">
        <v>66</v>
      </c>
      <c r="D16" s="13" t="s">
        <v>64</v>
      </c>
      <c r="E16" s="13">
        <v>10</v>
      </c>
      <c r="F16" s="13">
        <v>10</v>
      </c>
      <c r="G16" s="13">
        <v>10</v>
      </c>
      <c r="H16" s="13">
        <v>6</v>
      </c>
      <c r="I16" s="13">
        <v>9</v>
      </c>
      <c r="J16" s="13">
        <v>12</v>
      </c>
      <c r="K16" s="13">
        <v>10</v>
      </c>
      <c r="L16" s="14">
        <v>2.282</v>
      </c>
      <c r="M16" s="14">
        <v>4.0030000000000001</v>
      </c>
      <c r="N16" s="14">
        <v>4.5510000000000002</v>
      </c>
      <c r="O16" s="14">
        <v>3.5233333333333299</v>
      </c>
      <c r="P16" s="14">
        <v>3.0688888888888899</v>
      </c>
      <c r="Q16" s="14">
        <v>4.2433333333333296</v>
      </c>
      <c r="R16" s="14">
        <v>3.7829999999999999</v>
      </c>
      <c r="S16" s="14">
        <v>2.66</v>
      </c>
      <c r="T16" s="14">
        <v>4.2750000000000004</v>
      </c>
      <c r="U16" s="14">
        <v>4.6349999999999998</v>
      </c>
      <c r="V16" s="14">
        <v>3.5083333333333302</v>
      </c>
      <c r="W16" s="14">
        <v>3.0888888888888899</v>
      </c>
      <c r="X16" s="14">
        <v>4.3541666666666696</v>
      </c>
      <c r="Y16" s="14">
        <v>4.0149999999999997</v>
      </c>
      <c r="Z16" s="14">
        <v>1.905</v>
      </c>
      <c r="AA16" s="14">
        <v>3.7349999999999999</v>
      </c>
      <c r="AB16" s="14">
        <v>4.47</v>
      </c>
      <c r="AC16" s="14">
        <v>3.5416666666666701</v>
      </c>
      <c r="AD16" s="14">
        <v>3.0555555555555598</v>
      </c>
      <c r="AE16" s="14">
        <v>4.1375000000000002</v>
      </c>
      <c r="AF16" s="14">
        <v>3.5550000000000002</v>
      </c>
      <c r="AG16" s="14">
        <v>10</v>
      </c>
      <c r="AH16" s="14">
        <v>20</v>
      </c>
      <c r="AI16" s="14">
        <v>40</v>
      </c>
      <c r="AJ16" s="14">
        <v>0</v>
      </c>
      <c r="AK16" s="14">
        <v>0</v>
      </c>
      <c r="AL16" s="14">
        <v>25</v>
      </c>
      <c r="AM16" s="14">
        <v>10</v>
      </c>
    </row>
    <row r="17" spans="1:39" x14ac:dyDescent="0.2">
      <c r="A17" s="13">
        <v>16</v>
      </c>
      <c r="B17" s="13" t="s">
        <v>84</v>
      </c>
      <c r="C17" s="13" t="s">
        <v>85</v>
      </c>
      <c r="D17" s="13" t="s">
        <v>64</v>
      </c>
      <c r="E17" s="13">
        <v>48</v>
      </c>
      <c r="F17" s="13">
        <v>37</v>
      </c>
      <c r="G17" s="13">
        <v>51</v>
      </c>
      <c r="H17" s="13">
        <v>41</v>
      </c>
      <c r="I17" s="13">
        <v>40</v>
      </c>
      <c r="J17" s="13">
        <v>29</v>
      </c>
      <c r="K17" s="13">
        <v>44</v>
      </c>
      <c r="L17" s="14">
        <v>5.6810416666666699</v>
      </c>
      <c r="M17" s="14">
        <v>5.2675675675675704</v>
      </c>
      <c r="N17" s="14">
        <v>6.5043137254902001</v>
      </c>
      <c r="O17" s="14">
        <v>6.1570731707317101</v>
      </c>
      <c r="P17" s="14">
        <v>6.2240000000000002</v>
      </c>
      <c r="Q17" s="14">
        <v>6.2113793103448298</v>
      </c>
      <c r="R17" s="14">
        <v>6.3574999999999999</v>
      </c>
      <c r="S17" s="14">
        <v>6.2489583333333298</v>
      </c>
      <c r="T17" s="14">
        <v>5.5608108108108096</v>
      </c>
      <c r="U17" s="14">
        <v>6.2431372549019599</v>
      </c>
      <c r="V17" s="14">
        <v>5.8890243902439003</v>
      </c>
      <c r="W17" s="14">
        <v>6.4787499999999998</v>
      </c>
      <c r="X17" s="14">
        <v>6.5</v>
      </c>
      <c r="Y17" s="14">
        <v>6.4329545454545496</v>
      </c>
      <c r="Z17" s="14">
        <v>5.1166666666666698</v>
      </c>
      <c r="AA17" s="14">
        <v>4.9783783783783804</v>
      </c>
      <c r="AB17" s="14">
        <v>6.7686274509803903</v>
      </c>
      <c r="AC17" s="14">
        <v>6.4304878048780498</v>
      </c>
      <c r="AD17" s="14">
        <v>5.9737499999999999</v>
      </c>
      <c r="AE17" s="14">
        <v>5.9275862068965504</v>
      </c>
      <c r="AF17" s="14">
        <v>6.2863636363636397</v>
      </c>
      <c r="AG17" s="14">
        <v>60.4166666666667</v>
      </c>
      <c r="AH17" s="14">
        <v>56.756756756756801</v>
      </c>
      <c r="AI17" s="14">
        <v>82.352941176470594</v>
      </c>
      <c r="AJ17" s="14">
        <v>70.731707317073202</v>
      </c>
      <c r="AK17" s="14">
        <v>75</v>
      </c>
      <c r="AL17" s="14">
        <v>75.862068965517196</v>
      </c>
      <c r="AM17" s="14">
        <v>75</v>
      </c>
    </row>
    <row r="18" spans="1:39" x14ac:dyDescent="0.2">
      <c r="A18" s="13">
        <v>17</v>
      </c>
      <c r="B18" s="13" t="s">
        <v>86</v>
      </c>
      <c r="C18" s="13" t="s">
        <v>87</v>
      </c>
      <c r="D18" s="13" t="s">
        <v>76</v>
      </c>
      <c r="E18" s="13">
        <v>11</v>
      </c>
      <c r="F18" s="13">
        <v>5</v>
      </c>
      <c r="G18" s="13">
        <v>14</v>
      </c>
      <c r="H18" s="13">
        <v>12</v>
      </c>
      <c r="I18" s="13">
        <v>11</v>
      </c>
      <c r="J18" s="13">
        <v>5</v>
      </c>
      <c r="K18" s="13">
        <v>8</v>
      </c>
      <c r="L18" s="14">
        <v>5.88090909090909</v>
      </c>
      <c r="M18" s="14">
        <v>5.56</v>
      </c>
      <c r="N18" s="14">
        <v>5.5007142857142899</v>
      </c>
      <c r="O18" s="14">
        <v>3.9941666666666702</v>
      </c>
      <c r="P18" s="14">
        <v>6.1418181818181798</v>
      </c>
      <c r="Q18" s="14">
        <v>4.7560000000000002</v>
      </c>
      <c r="R18" s="14">
        <v>5.0875000000000004</v>
      </c>
      <c r="S18" s="14">
        <v>6.7590909090909097</v>
      </c>
      <c r="T18" s="14">
        <v>6.15</v>
      </c>
      <c r="U18" s="14">
        <v>5.85</v>
      </c>
      <c r="V18" s="14">
        <v>4.1791666666666698</v>
      </c>
      <c r="W18" s="14">
        <v>6.2272727272727302</v>
      </c>
      <c r="X18" s="14">
        <v>5.0999999999999996</v>
      </c>
      <c r="Y18" s="14">
        <v>5.3187499999999996</v>
      </c>
      <c r="Z18" s="14">
        <v>5.0045454545454504</v>
      </c>
      <c r="AA18" s="14">
        <v>4.97</v>
      </c>
      <c r="AB18" s="14">
        <v>5.1535714285714302</v>
      </c>
      <c r="AC18" s="14">
        <v>3.8125</v>
      </c>
      <c r="AD18" s="14">
        <v>6.0636363636363599</v>
      </c>
      <c r="AE18" s="14">
        <v>4.42</v>
      </c>
      <c r="AF18" s="14">
        <v>4.8624999999999998</v>
      </c>
      <c r="AG18" s="14">
        <v>54.545454545454497</v>
      </c>
      <c r="AH18" s="14">
        <v>40</v>
      </c>
      <c r="AI18" s="14">
        <v>50</v>
      </c>
      <c r="AJ18" s="14">
        <v>25</v>
      </c>
      <c r="AK18" s="14">
        <v>63.636363636363598</v>
      </c>
      <c r="AL18" s="14">
        <v>60</v>
      </c>
      <c r="AM18" s="14">
        <v>50</v>
      </c>
    </row>
    <row r="19" spans="1:39" x14ac:dyDescent="0.2">
      <c r="A19" s="13">
        <v>18</v>
      </c>
      <c r="B19" s="13" t="s">
        <v>88</v>
      </c>
      <c r="C19" s="13" t="s">
        <v>66</v>
      </c>
      <c r="D19" s="13" t="s">
        <v>64</v>
      </c>
      <c r="E19" s="13">
        <v>68</v>
      </c>
      <c r="F19" s="13">
        <v>28</v>
      </c>
      <c r="G19" s="13">
        <v>53</v>
      </c>
      <c r="H19" s="13">
        <v>80</v>
      </c>
      <c r="I19" s="13">
        <v>65</v>
      </c>
      <c r="J19" s="13">
        <v>38</v>
      </c>
      <c r="K19" s="13">
        <v>44</v>
      </c>
      <c r="L19" s="14">
        <v>6.4339705882352902</v>
      </c>
      <c r="M19" s="14">
        <v>7.34821428571429</v>
      </c>
      <c r="N19" s="14">
        <v>6.3964150943396199</v>
      </c>
      <c r="O19" s="14">
        <v>6.2796250000000002</v>
      </c>
      <c r="P19" s="14">
        <v>6.5153846153846198</v>
      </c>
      <c r="Q19" s="14">
        <v>7.3805263157894698</v>
      </c>
      <c r="R19" s="14">
        <v>6.05772727272727</v>
      </c>
      <c r="S19" s="14">
        <v>6.7683823529411802</v>
      </c>
      <c r="T19" s="14">
        <v>7.58214285714286</v>
      </c>
      <c r="U19" s="14">
        <v>6.6037735849056602</v>
      </c>
      <c r="V19" s="14">
        <v>5.9768749999999997</v>
      </c>
      <c r="W19" s="14">
        <v>6.62153846153846</v>
      </c>
      <c r="X19" s="14">
        <v>7.5605263157894704</v>
      </c>
      <c r="Y19" s="14">
        <v>6.4670454545454596</v>
      </c>
      <c r="Z19" s="14">
        <v>6.1044117647058798</v>
      </c>
      <c r="AA19" s="14">
        <v>7.1196428571428596</v>
      </c>
      <c r="AB19" s="14">
        <v>6.1924528301886799</v>
      </c>
      <c r="AC19" s="14">
        <v>6.5875000000000004</v>
      </c>
      <c r="AD19" s="14">
        <v>6.4153846153846201</v>
      </c>
      <c r="AE19" s="14">
        <v>7.2039473684210504</v>
      </c>
      <c r="AF19" s="14">
        <v>5.6534090909090899</v>
      </c>
      <c r="AG19" s="14">
        <v>80.882352941176507</v>
      </c>
      <c r="AH19" s="14">
        <v>92.857142857142904</v>
      </c>
      <c r="AI19" s="14">
        <v>79.245283018867894</v>
      </c>
      <c r="AJ19" s="14">
        <v>77.5</v>
      </c>
      <c r="AK19" s="14">
        <v>78.461538461538495</v>
      </c>
      <c r="AL19" s="14">
        <v>89.473684210526301</v>
      </c>
      <c r="AM19" s="14">
        <v>79.545454545454604</v>
      </c>
    </row>
    <row r="20" spans="1:39" x14ac:dyDescent="0.2">
      <c r="A20" s="13">
        <v>19</v>
      </c>
      <c r="B20" s="13" t="s">
        <v>89</v>
      </c>
      <c r="C20" s="13" t="s">
        <v>63</v>
      </c>
      <c r="D20" s="13" t="s">
        <v>64</v>
      </c>
      <c r="E20" s="13"/>
      <c r="F20" s="13"/>
      <c r="G20" s="13"/>
      <c r="H20" s="13">
        <v>15</v>
      </c>
      <c r="I20" s="13">
        <v>10</v>
      </c>
      <c r="J20" s="13">
        <v>14</v>
      </c>
      <c r="K20" s="13">
        <v>16</v>
      </c>
      <c r="L20" s="14"/>
      <c r="M20" s="14"/>
      <c r="N20" s="14"/>
      <c r="O20" s="14">
        <v>4.9746666666666703</v>
      </c>
      <c r="P20" s="14">
        <v>3.9340000000000002</v>
      </c>
      <c r="Q20" s="14">
        <v>4.3157142857142903</v>
      </c>
      <c r="R20" s="14">
        <v>4.4937500000000004</v>
      </c>
      <c r="S20" s="14"/>
      <c r="T20" s="14"/>
      <c r="U20" s="14"/>
      <c r="V20" s="14">
        <v>5.1100000000000003</v>
      </c>
      <c r="W20" s="14">
        <v>4.17</v>
      </c>
      <c r="X20" s="14">
        <v>4.4964285714285701</v>
      </c>
      <c r="Y20" s="14">
        <v>5.0125000000000002</v>
      </c>
      <c r="Z20" s="14"/>
      <c r="AA20" s="14"/>
      <c r="AB20" s="14"/>
      <c r="AC20" s="14">
        <v>4.8433333333333302</v>
      </c>
      <c r="AD20" s="14">
        <v>3.7050000000000001</v>
      </c>
      <c r="AE20" s="14">
        <v>4.1392857142857098</v>
      </c>
      <c r="AF20" s="14">
        <v>3.9812500000000002</v>
      </c>
      <c r="AG20" s="14"/>
      <c r="AH20" s="14"/>
      <c r="AI20" s="14"/>
      <c r="AJ20" s="14">
        <v>53.3333333333333</v>
      </c>
      <c r="AK20" s="14">
        <v>0</v>
      </c>
      <c r="AL20" s="14">
        <v>35.714285714285701</v>
      </c>
      <c r="AM20" s="14">
        <v>31.25</v>
      </c>
    </row>
    <row r="21" spans="1:39" x14ac:dyDescent="0.2">
      <c r="A21" s="13">
        <v>20</v>
      </c>
      <c r="B21" s="13" t="s">
        <v>90</v>
      </c>
      <c r="C21" s="13" t="s">
        <v>91</v>
      </c>
      <c r="D21" s="13" t="s">
        <v>64</v>
      </c>
      <c r="E21" s="13">
        <v>64</v>
      </c>
      <c r="F21" s="13">
        <v>39</v>
      </c>
      <c r="G21" s="13">
        <v>47</v>
      </c>
      <c r="H21" s="13">
        <v>60</v>
      </c>
      <c r="I21" s="13">
        <v>64</v>
      </c>
      <c r="J21" s="13">
        <v>47</v>
      </c>
      <c r="K21" s="13">
        <v>35</v>
      </c>
      <c r="L21" s="14">
        <v>5.7934374999999996</v>
      </c>
      <c r="M21" s="14">
        <v>5.4666666666666703</v>
      </c>
      <c r="N21" s="14">
        <v>6.2806382978723398</v>
      </c>
      <c r="O21" s="14">
        <v>6.1740000000000004</v>
      </c>
      <c r="P21" s="14">
        <v>5.4554687499999996</v>
      </c>
      <c r="Q21" s="14">
        <v>6.5485106382978699</v>
      </c>
      <c r="R21" s="14">
        <v>5.4202857142857201</v>
      </c>
      <c r="S21" s="14">
        <v>6.5148437499999998</v>
      </c>
      <c r="T21" s="14">
        <v>6.0448717948718</v>
      </c>
      <c r="U21" s="14">
        <v>6.9436170212765997</v>
      </c>
      <c r="V21" s="14">
        <v>6.7575000000000003</v>
      </c>
      <c r="W21" s="14">
        <v>5.97265625</v>
      </c>
      <c r="X21" s="14">
        <v>7.3723404255319203</v>
      </c>
      <c r="Y21" s="14">
        <v>6.0914285714285699</v>
      </c>
      <c r="Z21" s="14">
        <v>5.0765624999999996</v>
      </c>
      <c r="AA21" s="14">
        <v>5.0179487179487197</v>
      </c>
      <c r="AB21" s="14">
        <v>5.9148936170212796</v>
      </c>
      <c r="AC21" s="14">
        <v>5.9608333333333299</v>
      </c>
      <c r="AD21" s="14">
        <v>5.1171875</v>
      </c>
      <c r="AE21" s="14">
        <v>6.1382978723404298</v>
      </c>
      <c r="AF21" s="14">
        <v>5.0657142857142903</v>
      </c>
      <c r="AG21" s="14">
        <v>67.1875</v>
      </c>
      <c r="AH21" s="14">
        <v>51.282051282051299</v>
      </c>
      <c r="AI21" s="14">
        <v>78.723404255319195</v>
      </c>
      <c r="AJ21" s="14">
        <v>66.6666666666667</v>
      </c>
      <c r="AK21" s="14">
        <v>56.25</v>
      </c>
      <c r="AL21" s="14">
        <v>80.851063829787194</v>
      </c>
      <c r="AM21" s="14">
        <v>65.714285714285694</v>
      </c>
    </row>
    <row r="22" spans="1:39" x14ac:dyDescent="0.2">
      <c r="A22" s="13">
        <v>21</v>
      </c>
      <c r="B22" s="13" t="s">
        <v>92</v>
      </c>
      <c r="C22" s="13" t="s">
        <v>93</v>
      </c>
      <c r="D22" s="13" t="s">
        <v>76</v>
      </c>
      <c r="E22" s="13">
        <v>22</v>
      </c>
      <c r="F22" s="13"/>
      <c r="G22" s="13">
        <v>16</v>
      </c>
      <c r="H22" s="13">
        <v>26</v>
      </c>
      <c r="I22" s="13">
        <v>13</v>
      </c>
      <c r="J22" s="13">
        <v>15</v>
      </c>
      <c r="K22" s="13">
        <v>12</v>
      </c>
      <c r="L22" s="14">
        <v>5.7172727272727304</v>
      </c>
      <c r="M22" s="14"/>
      <c r="N22" s="14">
        <v>5.3825000000000003</v>
      </c>
      <c r="O22" s="14">
        <v>5.8426923076923103</v>
      </c>
      <c r="P22" s="14">
        <v>5.5907692307692303</v>
      </c>
      <c r="Q22" s="14">
        <v>6.4553333333333303</v>
      </c>
      <c r="R22" s="14">
        <v>5.8916666666666702</v>
      </c>
      <c r="S22" s="14">
        <v>6.9681818181818196</v>
      </c>
      <c r="T22" s="14"/>
      <c r="U22" s="14">
        <v>6.1156249999999996</v>
      </c>
      <c r="V22" s="14">
        <v>6.25</v>
      </c>
      <c r="W22" s="14">
        <v>6.5230769230769203</v>
      </c>
      <c r="X22" s="14">
        <v>7.1466666666666701</v>
      </c>
      <c r="Y22" s="14">
        <v>6.80833333333333</v>
      </c>
      <c r="Z22" s="14">
        <v>4.4681818181818196</v>
      </c>
      <c r="AA22" s="14"/>
      <c r="AB22" s="14">
        <v>4.6531250000000002</v>
      </c>
      <c r="AC22" s="14">
        <v>5.4403846153846196</v>
      </c>
      <c r="AD22" s="14">
        <v>4.6653846153846201</v>
      </c>
      <c r="AE22" s="14">
        <v>5.7666666666666702</v>
      </c>
      <c r="AF22" s="14">
        <v>4.9791666666666696</v>
      </c>
      <c r="AG22" s="14">
        <v>63.636363636363598</v>
      </c>
      <c r="AH22" s="14"/>
      <c r="AI22" s="14">
        <v>68.75</v>
      </c>
      <c r="AJ22" s="14">
        <v>65.384615384615401</v>
      </c>
      <c r="AK22" s="14">
        <v>53.846153846153904</v>
      </c>
      <c r="AL22" s="14">
        <v>86.6666666666667</v>
      </c>
      <c r="AM22" s="14">
        <v>75</v>
      </c>
    </row>
    <row r="23" spans="1:39" x14ac:dyDescent="0.2">
      <c r="A23" s="13">
        <v>22</v>
      </c>
      <c r="B23" s="13" t="s">
        <v>94</v>
      </c>
      <c r="C23" s="13" t="s">
        <v>66</v>
      </c>
      <c r="D23" s="13" t="s">
        <v>64</v>
      </c>
      <c r="E23" s="13">
        <v>49</v>
      </c>
      <c r="F23" s="13">
        <v>42</v>
      </c>
      <c r="G23" s="13">
        <v>51</v>
      </c>
      <c r="H23" s="13">
        <v>42</v>
      </c>
      <c r="I23" s="13">
        <v>41</v>
      </c>
      <c r="J23" s="13">
        <v>39</v>
      </c>
      <c r="K23" s="13">
        <v>43</v>
      </c>
      <c r="L23" s="14">
        <v>6.7151020408163298</v>
      </c>
      <c r="M23" s="14">
        <v>5.9438095238095201</v>
      </c>
      <c r="N23" s="14">
        <v>6.6305882352941197</v>
      </c>
      <c r="O23" s="14">
        <v>5.7292857142857097</v>
      </c>
      <c r="P23" s="14">
        <v>6.0846341463414602</v>
      </c>
      <c r="Q23" s="14">
        <v>7.1192307692307697</v>
      </c>
      <c r="R23" s="14">
        <v>6.0923255813953503</v>
      </c>
      <c r="S23" s="14">
        <v>7.5520408163265298</v>
      </c>
      <c r="T23" s="14">
        <v>6.6226190476190503</v>
      </c>
      <c r="U23" s="14">
        <v>7.00294117647059</v>
      </c>
      <c r="V23" s="14">
        <v>6.2571428571428598</v>
      </c>
      <c r="W23" s="14">
        <v>7.0743902439024398</v>
      </c>
      <c r="X23" s="14">
        <v>7.7346153846153802</v>
      </c>
      <c r="Y23" s="14">
        <v>6.8046511627906998</v>
      </c>
      <c r="Z23" s="14">
        <v>5.8826530612244898</v>
      </c>
      <c r="AA23" s="14">
        <v>5.2690476190476199</v>
      </c>
      <c r="AB23" s="14">
        <v>6.2637254901960802</v>
      </c>
      <c r="AC23" s="14">
        <v>5.2047619047619103</v>
      </c>
      <c r="AD23" s="14">
        <v>5.1012195121951196</v>
      </c>
      <c r="AE23" s="14">
        <v>6.5089743589743598</v>
      </c>
      <c r="AF23" s="14">
        <v>5.3848837209302296</v>
      </c>
      <c r="AG23" s="14">
        <v>77.551020408163296</v>
      </c>
      <c r="AH23" s="14">
        <v>69.047619047619094</v>
      </c>
      <c r="AI23" s="14">
        <v>74.509803921568604</v>
      </c>
      <c r="AJ23" s="14">
        <v>61.904761904761898</v>
      </c>
      <c r="AK23" s="14">
        <v>78.048780487804905</v>
      </c>
      <c r="AL23" s="14">
        <v>100</v>
      </c>
      <c r="AM23" s="14">
        <v>74.418604651162795</v>
      </c>
    </row>
    <row r="24" spans="1:39" x14ac:dyDescent="0.2">
      <c r="A24" s="13">
        <v>23</v>
      </c>
      <c r="B24" s="13" t="s">
        <v>95</v>
      </c>
      <c r="C24" s="13" t="s">
        <v>96</v>
      </c>
      <c r="D24" s="13" t="s">
        <v>76</v>
      </c>
      <c r="E24" s="13">
        <v>42</v>
      </c>
      <c r="F24" s="13">
        <v>37</v>
      </c>
      <c r="G24" s="13">
        <v>23</v>
      </c>
      <c r="H24" s="13">
        <v>37</v>
      </c>
      <c r="I24" s="13">
        <v>49</v>
      </c>
      <c r="J24" s="13">
        <v>47</v>
      </c>
      <c r="K24" s="13">
        <v>33</v>
      </c>
      <c r="L24" s="14">
        <v>5.0692857142857104</v>
      </c>
      <c r="M24" s="14">
        <v>5.4202702702702696</v>
      </c>
      <c r="N24" s="14">
        <v>5.5304347826087001</v>
      </c>
      <c r="O24" s="14">
        <v>5.2548648648648699</v>
      </c>
      <c r="P24" s="14">
        <v>5.3653061224489802</v>
      </c>
      <c r="Q24" s="14">
        <v>4.9882978723404303</v>
      </c>
      <c r="R24" s="14">
        <v>4.6945454545454499</v>
      </c>
      <c r="S24" s="14">
        <v>5.8571428571428603</v>
      </c>
      <c r="T24" s="14">
        <v>5.9891891891891902</v>
      </c>
      <c r="U24" s="14">
        <v>5.8782608695652199</v>
      </c>
      <c r="V24" s="14">
        <v>5.42972972972973</v>
      </c>
      <c r="W24" s="14">
        <v>5.4030612244898002</v>
      </c>
      <c r="X24" s="14">
        <v>5.0946808510638304</v>
      </c>
      <c r="Y24" s="14">
        <v>4.6500000000000004</v>
      </c>
      <c r="Z24" s="14">
        <v>4.2845238095238098</v>
      </c>
      <c r="AA24" s="14">
        <v>4.8567567567567602</v>
      </c>
      <c r="AB24" s="14">
        <v>5.1869565217391296</v>
      </c>
      <c r="AC24" s="14">
        <v>5.0851351351351397</v>
      </c>
      <c r="AD24" s="14">
        <v>5.33265306122449</v>
      </c>
      <c r="AE24" s="14">
        <v>4.8861702127659603</v>
      </c>
      <c r="AF24" s="14">
        <v>4.7439393939393897</v>
      </c>
      <c r="AG24" s="14">
        <v>50</v>
      </c>
      <c r="AH24" s="14">
        <v>59.459459459459502</v>
      </c>
      <c r="AI24" s="14">
        <v>65.2173913043478</v>
      </c>
      <c r="AJ24" s="14">
        <v>48.648648648648702</v>
      </c>
      <c r="AK24" s="14">
        <v>59.183673469387799</v>
      </c>
      <c r="AL24" s="14">
        <v>44.680851063829799</v>
      </c>
      <c r="AM24" s="14">
        <v>39.393939393939398</v>
      </c>
    </row>
    <row r="25" spans="1:39" x14ac:dyDescent="0.2">
      <c r="A25" s="13">
        <v>24</v>
      </c>
      <c r="B25" s="13" t="s">
        <v>97</v>
      </c>
      <c r="C25" s="13" t="s">
        <v>98</v>
      </c>
      <c r="D25" s="13" t="s">
        <v>76</v>
      </c>
      <c r="E25" s="13">
        <v>22</v>
      </c>
      <c r="F25" s="13">
        <v>22</v>
      </c>
      <c r="G25" s="13">
        <v>16</v>
      </c>
      <c r="H25" s="13">
        <v>22</v>
      </c>
      <c r="I25" s="13">
        <v>21</v>
      </c>
      <c r="J25" s="13">
        <v>21</v>
      </c>
      <c r="K25" s="13">
        <v>26</v>
      </c>
      <c r="L25" s="14">
        <v>6.0690909090909102</v>
      </c>
      <c r="M25" s="14">
        <v>5.2186363636363602</v>
      </c>
      <c r="N25" s="14">
        <v>5.5525000000000002</v>
      </c>
      <c r="O25" s="14">
        <v>5.9627272727272702</v>
      </c>
      <c r="P25" s="14">
        <v>6.14190476190476</v>
      </c>
      <c r="Q25" s="14">
        <v>6.6609523809523798</v>
      </c>
      <c r="R25" s="14">
        <v>5.3676923076923098</v>
      </c>
      <c r="S25" s="14">
        <v>7.5590909090909104</v>
      </c>
      <c r="T25" s="14">
        <v>5.8113636363636401</v>
      </c>
      <c r="U25" s="14">
        <v>6.3781249999999998</v>
      </c>
      <c r="V25" s="14">
        <v>6.4340909090909104</v>
      </c>
      <c r="W25" s="14">
        <v>6.6214285714285701</v>
      </c>
      <c r="X25" s="14">
        <v>7.2023809523809499</v>
      </c>
      <c r="Y25" s="14">
        <v>5.8115384615384604</v>
      </c>
      <c r="Z25" s="14">
        <v>4.5840909090909099</v>
      </c>
      <c r="AA25" s="14">
        <v>4.6295454545454504</v>
      </c>
      <c r="AB25" s="14">
        <v>4.734375</v>
      </c>
      <c r="AC25" s="14">
        <v>5.4954545454545496</v>
      </c>
      <c r="AD25" s="14">
        <v>5.6666666666666696</v>
      </c>
      <c r="AE25" s="14">
        <v>6.1238095238095198</v>
      </c>
      <c r="AF25" s="14">
        <v>4.9288461538461501</v>
      </c>
      <c r="AG25" s="14">
        <v>68.181818181818201</v>
      </c>
      <c r="AH25" s="14">
        <v>50</v>
      </c>
      <c r="AI25" s="14">
        <v>68.75</v>
      </c>
      <c r="AJ25" s="14">
        <v>68.181818181818201</v>
      </c>
      <c r="AK25" s="14">
        <v>71.428571428571402</v>
      </c>
      <c r="AL25" s="14">
        <v>90.476190476190496</v>
      </c>
      <c r="AM25" s="14">
        <v>61.538461538461497</v>
      </c>
    </row>
    <row r="26" spans="1:39" x14ac:dyDescent="0.2">
      <c r="A26" s="13">
        <v>25</v>
      </c>
      <c r="B26" s="13" t="s">
        <v>99</v>
      </c>
      <c r="C26" s="13" t="s">
        <v>66</v>
      </c>
      <c r="D26" s="13" t="s">
        <v>64</v>
      </c>
      <c r="E26" s="13">
        <v>62</v>
      </c>
      <c r="F26" s="13">
        <v>55</v>
      </c>
      <c r="G26" s="13">
        <v>52</v>
      </c>
      <c r="H26" s="13">
        <v>57</v>
      </c>
      <c r="I26" s="13">
        <v>79</v>
      </c>
      <c r="J26" s="13">
        <v>87</v>
      </c>
      <c r="K26" s="13">
        <v>106</v>
      </c>
      <c r="L26" s="14">
        <v>8.3841935483871008</v>
      </c>
      <c r="M26" s="14">
        <v>7.5609090909090897</v>
      </c>
      <c r="N26" s="14">
        <v>8.2140384615384594</v>
      </c>
      <c r="O26" s="14">
        <v>8.2996491228070202</v>
      </c>
      <c r="P26" s="14">
        <v>7.9641772151898698</v>
      </c>
      <c r="Q26" s="14">
        <v>7.9903448275862097</v>
      </c>
      <c r="R26" s="14">
        <v>7.8932075471698102</v>
      </c>
      <c r="S26" s="14">
        <v>8.9685483870967708</v>
      </c>
      <c r="T26" s="14">
        <v>8.2827272727272696</v>
      </c>
      <c r="U26" s="14">
        <v>8.65</v>
      </c>
      <c r="V26" s="14">
        <v>8.1999999999999993</v>
      </c>
      <c r="W26" s="14">
        <v>8.3316455696202496</v>
      </c>
      <c r="X26" s="14">
        <v>8.3454022988505692</v>
      </c>
      <c r="Y26" s="14">
        <v>8.0150943396226406</v>
      </c>
      <c r="Z26" s="14">
        <v>7.8032258064516098</v>
      </c>
      <c r="AA26" s="14">
        <v>6.8454545454545501</v>
      </c>
      <c r="AB26" s="14">
        <v>7.7826923076923098</v>
      </c>
      <c r="AC26" s="14">
        <v>8.4043859649122794</v>
      </c>
      <c r="AD26" s="14">
        <v>7.6025316455696199</v>
      </c>
      <c r="AE26" s="14">
        <v>7.6408045977011501</v>
      </c>
      <c r="AF26" s="14">
        <v>7.7768867924528298</v>
      </c>
      <c r="AG26" s="14">
        <v>100</v>
      </c>
      <c r="AH26" s="14">
        <v>98.181818181818201</v>
      </c>
      <c r="AI26" s="14">
        <v>100</v>
      </c>
      <c r="AJ26" s="14">
        <v>100</v>
      </c>
      <c r="AK26" s="14">
        <v>98.734177215189902</v>
      </c>
      <c r="AL26" s="14">
        <v>100</v>
      </c>
      <c r="AM26" s="14">
        <v>98.113207547169793</v>
      </c>
    </row>
    <row r="27" spans="1:39" x14ac:dyDescent="0.2">
      <c r="A27" s="13">
        <v>26</v>
      </c>
      <c r="B27" s="13" t="s">
        <v>100</v>
      </c>
      <c r="C27" s="13" t="s">
        <v>66</v>
      </c>
      <c r="D27" s="13" t="s">
        <v>64</v>
      </c>
      <c r="E27" s="13"/>
      <c r="F27" s="13"/>
      <c r="G27" s="13"/>
      <c r="H27" s="13"/>
      <c r="I27" s="13"/>
      <c r="J27" s="13">
        <v>28</v>
      </c>
      <c r="K27" s="13">
        <v>22</v>
      </c>
      <c r="L27" s="14"/>
      <c r="M27" s="14"/>
      <c r="N27" s="14"/>
      <c r="O27" s="14"/>
      <c r="P27" s="14"/>
      <c r="Q27" s="14">
        <v>6.6567857142857099</v>
      </c>
      <c r="R27" s="14">
        <v>6.0613636363636401</v>
      </c>
      <c r="S27" s="14"/>
      <c r="T27" s="14"/>
      <c r="U27" s="14"/>
      <c r="V27" s="14"/>
      <c r="W27" s="14"/>
      <c r="X27" s="14">
        <v>7.5142857142857098</v>
      </c>
      <c r="Y27" s="14">
        <v>5.9272727272727304</v>
      </c>
      <c r="Z27" s="14"/>
      <c r="AA27" s="14"/>
      <c r="AB27" s="14"/>
      <c r="AC27" s="14"/>
      <c r="AD27" s="14"/>
      <c r="AE27" s="14">
        <v>5.8035714285714297</v>
      </c>
      <c r="AF27" s="14">
        <v>6.2</v>
      </c>
      <c r="AG27" s="14"/>
      <c r="AH27" s="14"/>
      <c r="AI27" s="14"/>
      <c r="AJ27" s="14"/>
      <c r="AK27" s="14"/>
      <c r="AL27" s="14">
        <v>92.857142857142904</v>
      </c>
      <c r="AM27" s="14">
        <v>86.363636363636402</v>
      </c>
    </row>
    <row r="28" spans="1:39" x14ac:dyDescent="0.2">
      <c r="A28" s="13">
        <v>27</v>
      </c>
      <c r="B28" s="13" t="s">
        <v>101</v>
      </c>
      <c r="C28" s="13" t="s">
        <v>66</v>
      </c>
      <c r="D28" s="13" t="s">
        <v>64</v>
      </c>
      <c r="E28" s="13">
        <v>90</v>
      </c>
      <c r="F28" s="13">
        <v>64</v>
      </c>
      <c r="G28" s="13">
        <v>95</v>
      </c>
      <c r="H28" s="13">
        <v>90</v>
      </c>
      <c r="I28" s="13">
        <v>118</v>
      </c>
      <c r="J28" s="13">
        <v>95</v>
      </c>
      <c r="K28" s="13">
        <v>114</v>
      </c>
      <c r="L28" s="14">
        <v>6.0339999999999998</v>
      </c>
      <c r="M28" s="14">
        <v>6.06546875</v>
      </c>
      <c r="N28" s="14">
        <v>7.0181052631579002</v>
      </c>
      <c r="O28" s="14">
        <v>6.1373333333333298</v>
      </c>
      <c r="P28" s="14">
        <v>6.1966949152542403</v>
      </c>
      <c r="Q28" s="14">
        <v>6.0367368421052596</v>
      </c>
      <c r="R28" s="14">
        <v>6.6332456140350899</v>
      </c>
      <c r="S28" s="14">
        <v>6.8222222222222202</v>
      </c>
      <c r="T28" s="14">
        <v>6.4351562500000004</v>
      </c>
      <c r="U28" s="14">
        <v>7.2505263157894699</v>
      </c>
      <c r="V28" s="14">
        <v>6.1344444444444504</v>
      </c>
      <c r="W28" s="14">
        <v>6.73008474576271</v>
      </c>
      <c r="X28" s="14">
        <v>6.7863157894736901</v>
      </c>
      <c r="Y28" s="14">
        <v>6.9635964912280697</v>
      </c>
      <c r="Z28" s="14">
        <v>5.1483333333333299</v>
      </c>
      <c r="AA28" s="14">
        <v>5.5484375000000004</v>
      </c>
      <c r="AB28" s="14">
        <v>6.3626315789473704</v>
      </c>
      <c r="AC28" s="14">
        <v>6.0327777777777802</v>
      </c>
      <c r="AD28" s="14">
        <v>5.4504237288135604</v>
      </c>
      <c r="AE28" s="14">
        <v>5.2510526315789496</v>
      </c>
      <c r="AF28" s="14">
        <v>6.3144736842105296</v>
      </c>
      <c r="AG28" s="14">
        <v>71.1111111111111</v>
      </c>
      <c r="AH28" s="14">
        <v>75</v>
      </c>
      <c r="AI28" s="14">
        <v>89.473684210526301</v>
      </c>
      <c r="AJ28" s="14">
        <v>73.3333333333333</v>
      </c>
      <c r="AK28" s="14">
        <v>74.576271186440707</v>
      </c>
      <c r="AL28" s="14">
        <v>73.684210526315795</v>
      </c>
      <c r="AM28" s="14">
        <v>86.842105263157904</v>
      </c>
    </row>
    <row r="29" spans="1:39" x14ac:dyDescent="0.2">
      <c r="A29" s="13">
        <v>28</v>
      </c>
      <c r="B29" s="13" t="s">
        <v>102</v>
      </c>
      <c r="C29" s="13" t="s">
        <v>103</v>
      </c>
      <c r="D29" s="13" t="s">
        <v>64</v>
      </c>
      <c r="E29" s="13">
        <v>52</v>
      </c>
      <c r="F29" s="13">
        <v>41</v>
      </c>
      <c r="G29" s="13">
        <v>43</v>
      </c>
      <c r="H29" s="13">
        <v>54</v>
      </c>
      <c r="I29" s="13">
        <v>49</v>
      </c>
      <c r="J29" s="13">
        <v>49</v>
      </c>
      <c r="K29" s="13">
        <v>36</v>
      </c>
      <c r="L29" s="14">
        <v>5.6148076923076902</v>
      </c>
      <c r="M29" s="14">
        <v>4.83243902439024</v>
      </c>
      <c r="N29" s="14">
        <v>6.0737209302325601</v>
      </c>
      <c r="O29" s="14">
        <v>5.1603703703703703</v>
      </c>
      <c r="P29" s="14">
        <v>5.8267346938775502</v>
      </c>
      <c r="Q29" s="14">
        <v>5.67081632653061</v>
      </c>
      <c r="R29" s="14">
        <v>5.09</v>
      </c>
      <c r="S29" s="14">
        <v>5.9451923076923103</v>
      </c>
      <c r="T29" s="14">
        <v>5.4487804878048802</v>
      </c>
      <c r="U29" s="14">
        <v>6.4104651162790702</v>
      </c>
      <c r="V29" s="14">
        <v>5.19444444444445</v>
      </c>
      <c r="W29" s="14">
        <v>6.1622448979591802</v>
      </c>
      <c r="X29" s="14">
        <v>6.03571428571429</v>
      </c>
      <c r="Y29" s="14">
        <v>5.4861111111111098</v>
      </c>
      <c r="Z29" s="14">
        <v>5.2865384615384601</v>
      </c>
      <c r="AA29" s="14">
        <v>4.2207317073170696</v>
      </c>
      <c r="AB29" s="14">
        <v>5.7406976744186</v>
      </c>
      <c r="AC29" s="14">
        <v>5.1314814814814804</v>
      </c>
      <c r="AD29" s="14">
        <v>5.4959183673469401</v>
      </c>
      <c r="AE29" s="14">
        <v>5.3102040816326497</v>
      </c>
      <c r="AF29" s="14">
        <v>4.6986111111111102</v>
      </c>
      <c r="AG29" s="14">
        <v>59.615384615384599</v>
      </c>
      <c r="AH29" s="14">
        <v>34.146341463414601</v>
      </c>
      <c r="AI29" s="14">
        <v>74.418604651162795</v>
      </c>
      <c r="AJ29" s="14">
        <v>51.851851851851897</v>
      </c>
      <c r="AK29" s="14">
        <v>71.428571428571402</v>
      </c>
      <c r="AL29" s="14">
        <v>51.020408163265301</v>
      </c>
      <c r="AM29" s="14">
        <v>44.4444444444444</v>
      </c>
    </row>
    <row r="30" spans="1:39" x14ac:dyDescent="0.2">
      <c r="A30" s="13">
        <v>29</v>
      </c>
      <c r="B30" s="13" t="s">
        <v>104</v>
      </c>
      <c r="C30" s="13" t="s">
        <v>105</v>
      </c>
      <c r="D30" s="13" t="s">
        <v>64</v>
      </c>
      <c r="E30" s="13">
        <v>60</v>
      </c>
      <c r="F30" s="13">
        <v>33</v>
      </c>
      <c r="G30" s="13">
        <v>54</v>
      </c>
      <c r="H30" s="13">
        <v>48</v>
      </c>
      <c r="I30" s="13">
        <v>49</v>
      </c>
      <c r="J30" s="13">
        <v>50</v>
      </c>
      <c r="K30" s="13">
        <v>45</v>
      </c>
      <c r="L30" s="14">
        <v>6.2871666666666703</v>
      </c>
      <c r="M30" s="14">
        <v>5.7739393939393899</v>
      </c>
      <c r="N30" s="14">
        <v>6.2570370370370396</v>
      </c>
      <c r="O30" s="14">
        <v>6.3391666666666699</v>
      </c>
      <c r="P30" s="14">
        <v>6.0787755102040801</v>
      </c>
      <c r="Q30" s="14">
        <v>6.2308000000000003</v>
      </c>
      <c r="R30" s="14">
        <v>5.9108888888888904</v>
      </c>
      <c r="S30" s="14">
        <v>7.0483333333333302</v>
      </c>
      <c r="T30" s="14">
        <v>6.4045454545454499</v>
      </c>
      <c r="U30" s="14">
        <v>6.6</v>
      </c>
      <c r="V30" s="14">
        <v>6.3114583333333298</v>
      </c>
      <c r="W30" s="14">
        <v>6.63163265306122</v>
      </c>
      <c r="X30" s="14">
        <v>6.8739999999999997</v>
      </c>
      <c r="Y30" s="14">
        <v>6.37</v>
      </c>
      <c r="Z30" s="14">
        <v>5.0433333333333303</v>
      </c>
      <c r="AA30" s="14">
        <v>4.6651515151515204</v>
      </c>
      <c r="AB30" s="14">
        <v>5.5462962962963003</v>
      </c>
      <c r="AC30" s="14">
        <v>6.2010416666666703</v>
      </c>
      <c r="AD30" s="14">
        <v>4.9734693877550997</v>
      </c>
      <c r="AE30" s="14">
        <v>5.1509999999999998</v>
      </c>
      <c r="AF30" s="14">
        <v>5.2111111111111104</v>
      </c>
      <c r="AG30" s="14">
        <v>73.3333333333333</v>
      </c>
      <c r="AH30" s="14">
        <v>69.696969696969703</v>
      </c>
      <c r="AI30" s="14">
        <v>77.7777777777778</v>
      </c>
      <c r="AJ30" s="14">
        <v>75</v>
      </c>
      <c r="AK30" s="14">
        <v>67.346938775510196</v>
      </c>
      <c r="AL30" s="14">
        <v>86</v>
      </c>
      <c r="AM30" s="14">
        <v>71.1111111111111</v>
      </c>
    </row>
    <row r="31" spans="1:39" x14ac:dyDescent="0.2">
      <c r="A31" s="13">
        <v>30</v>
      </c>
      <c r="B31" s="13" t="s">
        <v>106</v>
      </c>
      <c r="C31" s="13" t="s">
        <v>107</v>
      </c>
      <c r="D31" s="13" t="s">
        <v>64</v>
      </c>
      <c r="E31" s="13">
        <v>76</v>
      </c>
      <c r="F31" s="13">
        <v>34</v>
      </c>
      <c r="G31" s="13">
        <v>65</v>
      </c>
      <c r="H31" s="13">
        <v>70</v>
      </c>
      <c r="I31" s="13">
        <v>53</v>
      </c>
      <c r="J31" s="13">
        <v>38</v>
      </c>
      <c r="K31" s="13">
        <v>42</v>
      </c>
      <c r="L31" s="14">
        <v>6.7453947368421101</v>
      </c>
      <c r="M31" s="14">
        <v>5.6655882352941198</v>
      </c>
      <c r="N31" s="14">
        <v>6.8046153846153903</v>
      </c>
      <c r="O31" s="14">
        <v>6.6614285714285701</v>
      </c>
      <c r="P31" s="14">
        <v>6.0739622641509401</v>
      </c>
      <c r="Q31" s="14">
        <v>6.3186842105263201</v>
      </c>
      <c r="R31" s="14">
        <v>6.8704761904761904</v>
      </c>
      <c r="S31" s="14">
        <v>7.3118421052631604</v>
      </c>
      <c r="T31" s="14">
        <v>6.0338235294117704</v>
      </c>
      <c r="U31" s="14">
        <v>7.2792307692307698</v>
      </c>
      <c r="V31" s="14">
        <v>6.5592857142857097</v>
      </c>
      <c r="W31" s="14">
        <v>6.1981132075471699</v>
      </c>
      <c r="X31" s="14">
        <v>6.5631578947368396</v>
      </c>
      <c r="Y31" s="14">
        <v>6.9130952380952397</v>
      </c>
      <c r="Z31" s="14">
        <v>6.1835526315789497</v>
      </c>
      <c r="AA31" s="14">
        <v>5.3014705882352899</v>
      </c>
      <c r="AB31" s="14">
        <v>6.3346153846153799</v>
      </c>
      <c r="AC31" s="14">
        <v>6.7678571428571397</v>
      </c>
      <c r="AD31" s="14">
        <v>5.9556603773584902</v>
      </c>
      <c r="AE31" s="14">
        <v>6.0789473684210504</v>
      </c>
      <c r="AF31" s="14">
        <v>6.83214285714286</v>
      </c>
      <c r="AG31" s="14">
        <v>77.631578947368396</v>
      </c>
      <c r="AH31" s="14">
        <v>64.705882352941202</v>
      </c>
      <c r="AI31" s="14">
        <v>86.153846153846203</v>
      </c>
      <c r="AJ31" s="14">
        <v>78.571428571428598</v>
      </c>
      <c r="AK31" s="14">
        <v>60.377358490566003</v>
      </c>
      <c r="AL31" s="14">
        <v>73.684210526315795</v>
      </c>
      <c r="AM31" s="14">
        <v>83.3333333333333</v>
      </c>
    </row>
    <row r="32" spans="1:39" x14ac:dyDescent="0.2">
      <c r="A32" s="13">
        <v>31</v>
      </c>
      <c r="B32" s="13" t="s">
        <v>108</v>
      </c>
      <c r="C32" s="13" t="s">
        <v>66</v>
      </c>
      <c r="D32" s="13" t="s">
        <v>64</v>
      </c>
      <c r="E32" s="13"/>
      <c r="F32" s="13"/>
      <c r="G32" s="13"/>
      <c r="H32" s="13"/>
      <c r="I32" s="13"/>
      <c r="J32" s="13">
        <v>11</v>
      </c>
      <c r="K32" s="13">
        <v>15</v>
      </c>
      <c r="L32" s="14"/>
      <c r="M32" s="14"/>
      <c r="N32" s="14"/>
      <c r="O32" s="14"/>
      <c r="P32" s="14"/>
      <c r="Q32" s="14">
        <v>8.1863636363636392</v>
      </c>
      <c r="R32" s="14">
        <v>8.0733333333333306</v>
      </c>
      <c r="S32" s="14"/>
      <c r="T32" s="14"/>
      <c r="U32" s="14"/>
      <c r="V32" s="14"/>
      <c r="W32" s="14"/>
      <c r="X32" s="14">
        <v>8.5590909090909104</v>
      </c>
      <c r="Y32" s="14">
        <v>8.2166666666666703</v>
      </c>
      <c r="Z32" s="14"/>
      <c r="AA32" s="14"/>
      <c r="AB32" s="14"/>
      <c r="AC32" s="14"/>
      <c r="AD32" s="14"/>
      <c r="AE32" s="14">
        <v>7.8181818181818201</v>
      </c>
      <c r="AF32" s="14">
        <v>7.9366666666666701</v>
      </c>
      <c r="AG32" s="14"/>
      <c r="AH32" s="14"/>
      <c r="AI32" s="14"/>
      <c r="AJ32" s="14"/>
      <c r="AK32" s="14"/>
      <c r="AL32" s="14">
        <v>100</v>
      </c>
      <c r="AM32" s="14">
        <v>93.3333333333333</v>
      </c>
    </row>
    <row r="33" spans="1:39" x14ac:dyDescent="0.2">
      <c r="A33" s="13">
        <v>32</v>
      </c>
      <c r="B33" s="13" t="s">
        <v>109</v>
      </c>
      <c r="C33" s="13" t="s">
        <v>110</v>
      </c>
      <c r="D33" s="13" t="s">
        <v>76</v>
      </c>
      <c r="E33" s="13">
        <v>17</v>
      </c>
      <c r="F33" s="13">
        <v>20</v>
      </c>
      <c r="G33" s="13">
        <v>19</v>
      </c>
      <c r="H33" s="13">
        <v>20</v>
      </c>
      <c r="I33" s="13">
        <v>15</v>
      </c>
      <c r="J33" s="13">
        <v>9</v>
      </c>
      <c r="K33" s="13">
        <v>14</v>
      </c>
      <c r="L33" s="14">
        <v>4.0829411764705901</v>
      </c>
      <c r="M33" s="14">
        <v>5.1970000000000001</v>
      </c>
      <c r="N33" s="14">
        <v>6.4273684210526296</v>
      </c>
      <c r="O33" s="14">
        <v>5.5994999999999999</v>
      </c>
      <c r="P33" s="14">
        <v>5.0693333333333301</v>
      </c>
      <c r="Q33" s="14">
        <v>5.1055555555555596</v>
      </c>
      <c r="R33" s="14">
        <v>5.3685714285714301</v>
      </c>
      <c r="S33" s="14">
        <v>4.2352941176470598</v>
      </c>
      <c r="T33" s="14">
        <v>5.5575000000000001</v>
      </c>
      <c r="U33" s="14">
        <v>6.7894736842105301</v>
      </c>
      <c r="V33" s="14">
        <v>5.585</v>
      </c>
      <c r="W33" s="14">
        <v>4.9033333333333298</v>
      </c>
      <c r="X33" s="14">
        <v>5.2833333333333297</v>
      </c>
      <c r="Y33" s="14">
        <v>5.6714285714285699</v>
      </c>
      <c r="Z33" s="14">
        <v>3.9352941176470599</v>
      </c>
      <c r="AA33" s="14">
        <v>4.84</v>
      </c>
      <c r="AB33" s="14">
        <v>6.0684210526315798</v>
      </c>
      <c r="AC33" s="14">
        <v>5.62</v>
      </c>
      <c r="AD33" s="14">
        <v>5.24</v>
      </c>
      <c r="AE33" s="14">
        <v>4.93333333333333</v>
      </c>
      <c r="AF33" s="14">
        <v>5.0678571428571404</v>
      </c>
      <c r="AG33" s="14">
        <v>35.294117647058798</v>
      </c>
      <c r="AH33" s="14">
        <v>60</v>
      </c>
      <c r="AI33" s="14">
        <v>78.947368421052602</v>
      </c>
      <c r="AJ33" s="14">
        <v>50</v>
      </c>
      <c r="AK33" s="14">
        <v>46.6666666666667</v>
      </c>
      <c r="AL33" s="14">
        <v>66.6666666666667</v>
      </c>
      <c r="AM33" s="14">
        <v>64.285714285714306</v>
      </c>
    </row>
    <row r="34" spans="1:39" x14ac:dyDescent="0.2">
      <c r="A34" s="13">
        <v>33</v>
      </c>
      <c r="B34" s="13" t="s">
        <v>111</v>
      </c>
      <c r="C34" s="13" t="s">
        <v>112</v>
      </c>
      <c r="D34" s="13" t="s">
        <v>64</v>
      </c>
      <c r="E34" s="13">
        <v>70</v>
      </c>
      <c r="F34" s="13">
        <v>47</v>
      </c>
      <c r="G34" s="13">
        <v>72</v>
      </c>
      <c r="H34" s="13">
        <v>69</v>
      </c>
      <c r="I34" s="13">
        <v>59</v>
      </c>
      <c r="J34" s="13">
        <v>61</v>
      </c>
      <c r="K34" s="13">
        <v>60</v>
      </c>
      <c r="L34" s="14">
        <v>5.6625714285714297</v>
      </c>
      <c r="M34" s="14">
        <v>5.4472340425531902</v>
      </c>
      <c r="N34" s="14">
        <v>5.47694444444444</v>
      </c>
      <c r="O34" s="14">
        <v>5.3875362318840603</v>
      </c>
      <c r="P34" s="14">
        <v>5.5427118644067797</v>
      </c>
      <c r="Q34" s="14">
        <v>5.3321311475409798</v>
      </c>
      <c r="R34" s="14">
        <v>5.5526666666666697</v>
      </c>
      <c r="S34" s="14">
        <v>6.4071428571428601</v>
      </c>
      <c r="T34" s="14">
        <v>5.9702127659574504</v>
      </c>
      <c r="U34" s="14">
        <v>5.7777777777777803</v>
      </c>
      <c r="V34" s="14">
        <v>5.4268115942029</v>
      </c>
      <c r="W34" s="14">
        <v>5.95</v>
      </c>
      <c r="X34" s="14">
        <v>5.85245901639344</v>
      </c>
      <c r="Y34" s="14">
        <v>5.8016666666666703</v>
      </c>
      <c r="Z34" s="14">
        <v>4.9235714285714298</v>
      </c>
      <c r="AA34" s="14">
        <v>4.9287234042553196</v>
      </c>
      <c r="AB34" s="14">
        <v>5.1798611111111104</v>
      </c>
      <c r="AC34" s="14">
        <v>5.3528985507246398</v>
      </c>
      <c r="AD34" s="14">
        <v>5.1398305084745797</v>
      </c>
      <c r="AE34" s="14">
        <v>4.8172131147541002</v>
      </c>
      <c r="AF34" s="14">
        <v>5.30833333333333</v>
      </c>
      <c r="AG34" s="14">
        <v>61.428571428571402</v>
      </c>
      <c r="AH34" s="14">
        <v>55.319148936170201</v>
      </c>
      <c r="AI34" s="14">
        <v>52.7777777777778</v>
      </c>
      <c r="AJ34" s="14">
        <v>52.173913043478301</v>
      </c>
      <c r="AK34" s="14">
        <v>57.627118644067799</v>
      </c>
      <c r="AL34" s="14">
        <v>57.377049180327901</v>
      </c>
      <c r="AM34" s="14">
        <v>61.6666666666667</v>
      </c>
    </row>
    <row r="35" spans="1:39" x14ac:dyDescent="0.2">
      <c r="A35" s="13">
        <v>34</v>
      </c>
      <c r="B35" s="13" t="s">
        <v>113</v>
      </c>
      <c r="C35" s="13" t="s">
        <v>114</v>
      </c>
      <c r="D35" s="13" t="s">
        <v>64</v>
      </c>
      <c r="E35" s="13">
        <v>65</v>
      </c>
      <c r="F35" s="13">
        <v>46</v>
      </c>
      <c r="G35" s="13">
        <v>63</v>
      </c>
      <c r="H35" s="13">
        <v>42</v>
      </c>
      <c r="I35" s="13">
        <v>85</v>
      </c>
      <c r="J35" s="13">
        <v>53</v>
      </c>
      <c r="K35" s="13">
        <v>47</v>
      </c>
      <c r="L35" s="14">
        <v>6.7273846153846204</v>
      </c>
      <c r="M35" s="14">
        <v>6.7680434782608696</v>
      </c>
      <c r="N35" s="14">
        <v>6.3971428571428604</v>
      </c>
      <c r="O35" s="14">
        <v>6.8095238095238102</v>
      </c>
      <c r="P35" s="14">
        <v>6.5982352941176501</v>
      </c>
      <c r="Q35" s="14">
        <v>6.96056603773585</v>
      </c>
      <c r="R35" s="14">
        <v>6.95425531914894</v>
      </c>
      <c r="S35" s="14">
        <v>7.2884615384615401</v>
      </c>
      <c r="T35" s="14">
        <v>7.0989130434782597</v>
      </c>
      <c r="U35" s="14">
        <v>6.8587301587301601</v>
      </c>
      <c r="V35" s="14">
        <v>6.94166666666667</v>
      </c>
      <c r="W35" s="14">
        <v>6.8005882352941196</v>
      </c>
      <c r="X35" s="14">
        <v>7.2990566037735896</v>
      </c>
      <c r="Y35" s="14">
        <v>7.3414893617021297</v>
      </c>
      <c r="Z35" s="14">
        <v>6.1715384615384599</v>
      </c>
      <c r="AA35" s="14">
        <v>6.4423913043478302</v>
      </c>
      <c r="AB35" s="14">
        <v>5.9396825396825399</v>
      </c>
      <c r="AC35" s="14">
        <v>6.68333333333333</v>
      </c>
      <c r="AD35" s="14">
        <v>6.4</v>
      </c>
      <c r="AE35" s="14">
        <v>6.6264150943396203</v>
      </c>
      <c r="AF35" s="14">
        <v>6.5712765957446804</v>
      </c>
      <c r="AG35" s="14">
        <v>76.923076923076906</v>
      </c>
      <c r="AH35" s="14">
        <v>93.478260869565204</v>
      </c>
      <c r="AI35" s="14">
        <v>84.126984126984098</v>
      </c>
      <c r="AJ35" s="14">
        <v>78.571428571428598</v>
      </c>
      <c r="AK35" s="14">
        <v>83.529411764705898</v>
      </c>
      <c r="AL35" s="14">
        <v>84.905660377358501</v>
      </c>
      <c r="AM35" s="14">
        <v>85.106382978723403</v>
      </c>
    </row>
    <row r="36" spans="1:39" x14ac:dyDescent="0.2">
      <c r="A36" s="13">
        <v>35</v>
      </c>
      <c r="B36" s="13" t="s">
        <v>115</v>
      </c>
      <c r="C36" s="13" t="s">
        <v>116</v>
      </c>
      <c r="D36" s="13" t="s">
        <v>76</v>
      </c>
      <c r="E36" s="13">
        <v>37</v>
      </c>
      <c r="F36" s="13">
        <v>26</v>
      </c>
      <c r="G36" s="13">
        <v>31</v>
      </c>
      <c r="H36" s="13">
        <v>30</v>
      </c>
      <c r="I36" s="13">
        <v>12</v>
      </c>
      <c r="J36" s="13">
        <v>22</v>
      </c>
      <c r="K36" s="13">
        <v>31</v>
      </c>
      <c r="L36" s="14">
        <v>5.7945945945946002</v>
      </c>
      <c r="M36" s="14">
        <v>5.9861538461538499</v>
      </c>
      <c r="N36" s="14">
        <v>5.5825806451612898</v>
      </c>
      <c r="O36" s="14">
        <v>5.0209999999999999</v>
      </c>
      <c r="P36" s="14">
        <v>5.5025000000000004</v>
      </c>
      <c r="Q36" s="14">
        <v>5.7718181818181797</v>
      </c>
      <c r="R36" s="14">
        <v>6.0583870967741902</v>
      </c>
      <c r="S36" s="14">
        <v>6.6229729729729696</v>
      </c>
      <c r="T36" s="14">
        <v>6.9423076923076898</v>
      </c>
      <c r="U36" s="14">
        <v>6.4596774193548399</v>
      </c>
      <c r="V36" s="14">
        <v>5.3366666666666696</v>
      </c>
      <c r="W36" s="14">
        <v>6.3041666666666698</v>
      </c>
      <c r="X36" s="14">
        <v>6.4863636363636399</v>
      </c>
      <c r="Y36" s="14">
        <v>6.5806451612903203</v>
      </c>
      <c r="Z36" s="14">
        <v>4.96891891891892</v>
      </c>
      <c r="AA36" s="14">
        <v>5.0346153846153801</v>
      </c>
      <c r="AB36" s="14">
        <v>4.7112903225806502</v>
      </c>
      <c r="AC36" s="14">
        <v>4.71</v>
      </c>
      <c r="AD36" s="14">
        <v>4.7041666666666702</v>
      </c>
      <c r="AE36" s="14">
        <v>5.0613636363636401</v>
      </c>
      <c r="AF36" s="14">
        <v>5.5403225806451601</v>
      </c>
      <c r="AG36" s="14">
        <v>62.162162162162197</v>
      </c>
      <c r="AH36" s="14">
        <v>73.076923076923094</v>
      </c>
      <c r="AI36" s="14">
        <v>58.064516129032299</v>
      </c>
      <c r="AJ36" s="14">
        <v>53.3333333333333</v>
      </c>
      <c r="AK36" s="14">
        <v>66.6666666666667</v>
      </c>
      <c r="AL36" s="14">
        <v>68.181818181818201</v>
      </c>
      <c r="AM36" s="14">
        <v>70.9677419354839</v>
      </c>
    </row>
    <row r="37" spans="1:39" x14ac:dyDescent="0.2">
      <c r="A37" s="13">
        <v>36</v>
      </c>
      <c r="B37" s="13" t="s">
        <v>117</v>
      </c>
      <c r="C37" s="13" t="s">
        <v>66</v>
      </c>
      <c r="D37" s="13" t="s">
        <v>64</v>
      </c>
      <c r="E37" s="13">
        <v>18</v>
      </c>
      <c r="F37" s="13">
        <v>8</v>
      </c>
      <c r="G37" s="13">
        <v>10</v>
      </c>
      <c r="H37" s="13">
        <v>16</v>
      </c>
      <c r="I37" s="13">
        <v>9</v>
      </c>
      <c r="J37" s="13">
        <v>5</v>
      </c>
      <c r="K37" s="13"/>
      <c r="L37" s="14">
        <v>6.2211111111111101</v>
      </c>
      <c r="M37" s="14">
        <v>5.6662499999999998</v>
      </c>
      <c r="N37" s="14">
        <v>5.6479999999999997</v>
      </c>
      <c r="O37" s="14">
        <v>5.4893749999999999</v>
      </c>
      <c r="P37" s="14">
        <v>5.4066666666666698</v>
      </c>
      <c r="Q37" s="14">
        <v>6.5979999999999999</v>
      </c>
      <c r="R37" s="14"/>
      <c r="S37" s="14">
        <v>7.1166666666666698</v>
      </c>
      <c r="T37" s="14">
        <v>5.5875000000000004</v>
      </c>
      <c r="U37" s="14">
        <v>5.9649999999999999</v>
      </c>
      <c r="V37" s="14">
        <v>5.53125</v>
      </c>
      <c r="W37" s="14">
        <v>5.2</v>
      </c>
      <c r="X37" s="14">
        <v>7.72</v>
      </c>
      <c r="Y37" s="14"/>
      <c r="Z37" s="14">
        <v>5.3305555555555602</v>
      </c>
      <c r="AA37" s="14">
        <v>5.75</v>
      </c>
      <c r="AB37" s="14">
        <v>5.335</v>
      </c>
      <c r="AC37" s="14">
        <v>5.453125</v>
      </c>
      <c r="AD37" s="14">
        <v>5.6166666666666698</v>
      </c>
      <c r="AE37" s="14">
        <v>5.48</v>
      </c>
      <c r="AF37" s="14"/>
      <c r="AG37" s="14">
        <v>72.2222222222222</v>
      </c>
      <c r="AH37" s="14">
        <v>62.5</v>
      </c>
      <c r="AI37" s="14">
        <v>70</v>
      </c>
      <c r="AJ37" s="14">
        <v>56.25</v>
      </c>
      <c r="AK37" s="14">
        <v>66.6666666666667</v>
      </c>
      <c r="AL37" s="14">
        <v>100</v>
      </c>
      <c r="AM37" s="14"/>
    </row>
    <row r="38" spans="1:39" x14ac:dyDescent="0.2">
      <c r="A38" s="13">
        <v>37</v>
      </c>
      <c r="B38" s="13" t="s">
        <v>118</v>
      </c>
      <c r="C38" s="13" t="s">
        <v>119</v>
      </c>
      <c r="D38" s="13" t="s">
        <v>76</v>
      </c>
      <c r="E38" s="13">
        <v>13</v>
      </c>
      <c r="F38" s="13">
        <v>13</v>
      </c>
      <c r="G38" s="13">
        <v>16</v>
      </c>
      <c r="H38" s="13">
        <v>8</v>
      </c>
      <c r="I38" s="13">
        <v>11</v>
      </c>
      <c r="J38" s="13">
        <v>11</v>
      </c>
      <c r="K38" s="13">
        <v>5</v>
      </c>
      <c r="L38" s="14">
        <v>5.9276923076923103</v>
      </c>
      <c r="M38" s="14">
        <v>5.6538461538461497</v>
      </c>
      <c r="N38" s="14">
        <v>5.2131249999999998</v>
      </c>
      <c r="O38" s="14">
        <v>5.01</v>
      </c>
      <c r="P38" s="14">
        <v>4.15818181818182</v>
      </c>
      <c r="Q38" s="14">
        <v>4.4990909090909099</v>
      </c>
      <c r="R38" s="14">
        <v>4.4379999999999997</v>
      </c>
      <c r="S38" s="14">
        <v>6.9269230769230798</v>
      </c>
      <c r="T38" s="14">
        <v>6.4115384615384601</v>
      </c>
      <c r="U38" s="14">
        <v>5.2218749999999998</v>
      </c>
      <c r="V38" s="14">
        <v>5.6437499999999998</v>
      </c>
      <c r="W38" s="14">
        <v>4.5409090909090901</v>
      </c>
      <c r="X38" s="14">
        <v>5.1636363636363596</v>
      </c>
      <c r="Y38" s="14">
        <v>4.1900000000000004</v>
      </c>
      <c r="Z38" s="14">
        <v>4.9307692307692301</v>
      </c>
      <c r="AA38" s="14">
        <v>4.9000000000000004</v>
      </c>
      <c r="AB38" s="14">
        <v>5.2093749999999996</v>
      </c>
      <c r="AC38" s="14">
        <v>4.3812499999999996</v>
      </c>
      <c r="AD38" s="14">
        <v>3.78181818181818</v>
      </c>
      <c r="AE38" s="14">
        <v>3.8409090909090899</v>
      </c>
      <c r="AF38" s="14">
        <v>4.6900000000000004</v>
      </c>
      <c r="AG38" s="14">
        <v>61.538461538461497</v>
      </c>
      <c r="AH38" s="14">
        <v>61.538461538461497</v>
      </c>
      <c r="AI38" s="14">
        <v>37.5</v>
      </c>
      <c r="AJ38" s="14">
        <v>50</v>
      </c>
      <c r="AK38" s="14">
        <v>9.0909090909090899</v>
      </c>
      <c r="AL38" s="14">
        <v>45.454545454545503</v>
      </c>
      <c r="AM38" s="14">
        <v>40</v>
      </c>
    </row>
    <row r="39" spans="1:39" x14ac:dyDescent="0.2">
      <c r="A39" s="13">
        <v>38</v>
      </c>
      <c r="B39" s="13" t="s">
        <v>120</v>
      </c>
      <c r="C39" s="13" t="s">
        <v>121</v>
      </c>
      <c r="D39" s="13" t="s">
        <v>76</v>
      </c>
      <c r="E39" s="13">
        <v>21</v>
      </c>
      <c r="F39" s="13">
        <v>14</v>
      </c>
      <c r="G39" s="13">
        <v>17</v>
      </c>
      <c r="H39" s="13">
        <v>15</v>
      </c>
      <c r="I39" s="13">
        <v>13</v>
      </c>
      <c r="J39" s="13">
        <v>26</v>
      </c>
      <c r="K39" s="13">
        <v>13</v>
      </c>
      <c r="L39" s="14">
        <v>6.2480952380952397</v>
      </c>
      <c r="M39" s="14">
        <v>6.16357142857143</v>
      </c>
      <c r="N39" s="14">
        <v>6.5823529411764703</v>
      </c>
      <c r="O39" s="14">
        <v>5.8373333333333299</v>
      </c>
      <c r="P39" s="14">
        <v>6.0684615384615403</v>
      </c>
      <c r="Q39" s="14">
        <v>6.4780769230769204</v>
      </c>
      <c r="R39" s="14">
        <v>5.45</v>
      </c>
      <c r="S39" s="14">
        <v>6.8690476190476204</v>
      </c>
      <c r="T39" s="14">
        <v>6.1964285714285703</v>
      </c>
      <c r="U39" s="14">
        <v>7.0617647058823501</v>
      </c>
      <c r="V39" s="14">
        <v>6.10666666666667</v>
      </c>
      <c r="W39" s="14">
        <v>6.1461538461538501</v>
      </c>
      <c r="X39" s="14">
        <v>6.7980769230769198</v>
      </c>
      <c r="Y39" s="14">
        <v>5.7730769230769203</v>
      </c>
      <c r="Z39" s="14">
        <v>5.6309523809523796</v>
      </c>
      <c r="AA39" s="14">
        <v>6.1357142857142897</v>
      </c>
      <c r="AB39" s="14">
        <v>6.1058823529411796</v>
      </c>
      <c r="AC39" s="14">
        <v>5.5733333333333297</v>
      </c>
      <c r="AD39" s="14">
        <v>5.9961538461538497</v>
      </c>
      <c r="AE39" s="14">
        <v>6.1634615384615401</v>
      </c>
      <c r="AF39" s="14">
        <v>5.1307692307692303</v>
      </c>
      <c r="AG39" s="14">
        <v>61.904761904761898</v>
      </c>
      <c r="AH39" s="14">
        <v>64.285714285714306</v>
      </c>
      <c r="AI39" s="14">
        <v>76.470588235294102</v>
      </c>
      <c r="AJ39" s="14">
        <v>53.3333333333333</v>
      </c>
      <c r="AK39" s="14">
        <v>69.230769230769198</v>
      </c>
      <c r="AL39" s="14">
        <v>76.923076923076906</v>
      </c>
      <c r="AM39" s="14">
        <v>53.846153846153904</v>
      </c>
    </row>
    <row r="40" spans="1:39" x14ac:dyDescent="0.2">
      <c r="A40" s="13">
        <v>39</v>
      </c>
      <c r="B40" s="13" t="s">
        <v>122</v>
      </c>
      <c r="C40" s="13" t="s">
        <v>66</v>
      </c>
      <c r="D40" s="13" t="s">
        <v>64</v>
      </c>
      <c r="E40" s="13">
        <v>77</v>
      </c>
      <c r="F40" s="13">
        <v>55</v>
      </c>
      <c r="G40" s="13">
        <v>61</v>
      </c>
      <c r="H40" s="13">
        <v>60</v>
      </c>
      <c r="I40" s="13">
        <v>48</v>
      </c>
      <c r="J40" s="13">
        <v>65</v>
      </c>
      <c r="K40" s="13">
        <v>58</v>
      </c>
      <c r="L40" s="14">
        <v>6.6824675324675296</v>
      </c>
      <c r="M40" s="14">
        <v>6.5316363636363599</v>
      </c>
      <c r="N40" s="14">
        <v>7.0075409836065603</v>
      </c>
      <c r="O40" s="14">
        <v>7.0594999999999999</v>
      </c>
      <c r="P40" s="14">
        <v>7.1443750000000001</v>
      </c>
      <c r="Q40" s="14">
        <v>6.7166153846153804</v>
      </c>
      <c r="R40" s="14">
        <v>6.9829310344827604</v>
      </c>
      <c r="S40" s="14">
        <v>7.3155844155844196</v>
      </c>
      <c r="T40" s="14">
        <v>7.0290909090909102</v>
      </c>
      <c r="U40" s="14">
        <v>7.5245901639344304</v>
      </c>
      <c r="V40" s="14">
        <v>7.0791666666666702</v>
      </c>
      <c r="W40" s="14">
        <v>7.5625</v>
      </c>
      <c r="X40" s="14">
        <v>7.2776923076923099</v>
      </c>
      <c r="Y40" s="14">
        <v>7.1275862068965496</v>
      </c>
      <c r="Z40" s="14">
        <v>6.05454545454546</v>
      </c>
      <c r="AA40" s="14">
        <v>6.03909090909091</v>
      </c>
      <c r="AB40" s="14">
        <v>6.4950819672131201</v>
      </c>
      <c r="AC40" s="14">
        <v>7.04416666666667</v>
      </c>
      <c r="AD40" s="14">
        <v>6.7291666666666696</v>
      </c>
      <c r="AE40" s="14">
        <v>6.16</v>
      </c>
      <c r="AF40" s="14">
        <v>6.8431034482758601</v>
      </c>
      <c r="AG40" s="14">
        <v>76.6233766233766</v>
      </c>
      <c r="AH40" s="14">
        <v>89.090909090909093</v>
      </c>
      <c r="AI40" s="14">
        <v>93.442622950819697</v>
      </c>
      <c r="AJ40" s="14">
        <v>85</v>
      </c>
      <c r="AK40" s="14">
        <v>83.3333333333333</v>
      </c>
      <c r="AL40" s="14">
        <v>84.615384615384599</v>
      </c>
      <c r="AM40" s="14">
        <v>86.2068965517241</v>
      </c>
    </row>
    <row r="41" spans="1:39" x14ac:dyDescent="0.2">
      <c r="A41" s="13">
        <v>40</v>
      </c>
      <c r="B41" s="13" t="s">
        <v>123</v>
      </c>
      <c r="C41" s="13" t="s">
        <v>124</v>
      </c>
      <c r="D41" s="13" t="s">
        <v>76</v>
      </c>
      <c r="E41" s="13">
        <v>21</v>
      </c>
      <c r="F41" s="13">
        <v>17</v>
      </c>
      <c r="G41" s="13">
        <v>20</v>
      </c>
      <c r="H41" s="13">
        <v>15</v>
      </c>
      <c r="I41" s="13">
        <v>7</v>
      </c>
      <c r="J41" s="13">
        <v>18</v>
      </c>
      <c r="K41" s="13">
        <v>16</v>
      </c>
      <c r="L41" s="14">
        <v>7.2685714285714296</v>
      </c>
      <c r="M41" s="14">
        <v>5.2382352941176498</v>
      </c>
      <c r="N41" s="14">
        <v>5.2184999999999997</v>
      </c>
      <c r="O41" s="14">
        <v>5.47</v>
      </c>
      <c r="P41" s="14">
        <v>3.9671428571428602</v>
      </c>
      <c r="Q41" s="14">
        <v>6.2238888888888901</v>
      </c>
      <c r="R41" s="14">
        <v>4.671875</v>
      </c>
      <c r="S41" s="14">
        <v>8.1261904761904802</v>
      </c>
      <c r="T41" s="14">
        <v>5.9235294117647097</v>
      </c>
      <c r="U41" s="14">
        <v>5.6375000000000002</v>
      </c>
      <c r="V41" s="14">
        <v>5.43</v>
      </c>
      <c r="W41" s="14">
        <v>4.5</v>
      </c>
      <c r="X41" s="14">
        <v>6.8666666666666698</v>
      </c>
      <c r="Y41" s="14">
        <v>4.9375</v>
      </c>
      <c r="Z41" s="14">
        <v>6.4166666666666696</v>
      </c>
      <c r="AA41" s="14">
        <v>4.5588235294117601</v>
      </c>
      <c r="AB41" s="14">
        <v>4.8025000000000002</v>
      </c>
      <c r="AC41" s="14">
        <v>5.5133333333333301</v>
      </c>
      <c r="AD41" s="14">
        <v>3.4357142857142899</v>
      </c>
      <c r="AE41" s="14">
        <v>5.5861111111111104</v>
      </c>
      <c r="AF41" s="14">
        <v>4.4124999999999996</v>
      </c>
      <c r="AG41" s="14">
        <v>90.476190476190496</v>
      </c>
      <c r="AH41" s="14">
        <v>58.823529411764703</v>
      </c>
      <c r="AI41" s="14">
        <v>45</v>
      </c>
      <c r="AJ41" s="14">
        <v>60</v>
      </c>
      <c r="AK41" s="14">
        <v>14.285714285714301</v>
      </c>
      <c r="AL41" s="14">
        <v>61.1111111111111</v>
      </c>
      <c r="AM41" s="14">
        <v>43.75</v>
      </c>
    </row>
    <row r="42" spans="1:39" x14ac:dyDescent="0.2">
      <c r="A42" s="13">
        <v>41</v>
      </c>
      <c r="B42" s="13" t="s">
        <v>125</v>
      </c>
      <c r="C42" s="13" t="s">
        <v>66</v>
      </c>
      <c r="D42" s="13" t="s">
        <v>64</v>
      </c>
      <c r="E42" s="13">
        <v>130</v>
      </c>
      <c r="F42" s="13">
        <v>72</v>
      </c>
      <c r="G42" s="13">
        <v>159</v>
      </c>
      <c r="H42" s="13">
        <v>120</v>
      </c>
      <c r="I42" s="13">
        <v>115</v>
      </c>
      <c r="J42" s="13">
        <v>110</v>
      </c>
      <c r="K42" s="13">
        <v>137</v>
      </c>
      <c r="L42" s="14">
        <v>7.3410769230769199</v>
      </c>
      <c r="M42" s="14">
        <v>7.2581944444444497</v>
      </c>
      <c r="N42" s="14">
        <v>7.3484905660377402</v>
      </c>
      <c r="O42" s="14">
        <v>6.9120833333333298</v>
      </c>
      <c r="P42" s="14">
        <v>6.5523478260869599</v>
      </c>
      <c r="Q42" s="14">
        <v>7.5840909090909099</v>
      </c>
      <c r="R42" s="14">
        <v>6.6145985401459901</v>
      </c>
      <c r="S42" s="14">
        <v>8.0596153846153804</v>
      </c>
      <c r="T42" s="14">
        <v>7.9395833333333297</v>
      </c>
      <c r="U42" s="14">
        <v>7.9103773584905701</v>
      </c>
      <c r="V42" s="14">
        <v>7.1179166666666696</v>
      </c>
      <c r="W42" s="14">
        <v>6.9269565217391298</v>
      </c>
      <c r="X42" s="14">
        <v>7.9736363636363601</v>
      </c>
      <c r="Y42" s="14">
        <v>6.9503649635036497</v>
      </c>
      <c r="Z42" s="14">
        <v>6.5646153846153901</v>
      </c>
      <c r="AA42" s="14">
        <v>6.5812499999999998</v>
      </c>
      <c r="AB42" s="14">
        <v>6.7320754716981099</v>
      </c>
      <c r="AC42" s="14">
        <v>6.6470833333333301</v>
      </c>
      <c r="AD42" s="14">
        <v>6.0573913043478296</v>
      </c>
      <c r="AE42" s="14">
        <v>7.1995454545454596</v>
      </c>
      <c r="AF42" s="14">
        <v>6.2492700729927</v>
      </c>
      <c r="AG42" s="14">
        <v>90</v>
      </c>
      <c r="AH42" s="14">
        <v>91.6666666666667</v>
      </c>
      <c r="AI42" s="14">
        <v>95.597484276729602</v>
      </c>
      <c r="AJ42" s="14">
        <v>80.8333333333333</v>
      </c>
      <c r="AK42" s="14">
        <v>81.739130434782595</v>
      </c>
      <c r="AL42" s="14">
        <v>93.636363636363598</v>
      </c>
      <c r="AM42" s="14">
        <v>83.941605839416098</v>
      </c>
    </row>
    <row r="43" spans="1:39" x14ac:dyDescent="0.2">
      <c r="A43" s="13">
        <v>42</v>
      </c>
      <c r="B43" s="13" t="s">
        <v>126</v>
      </c>
      <c r="C43" s="13" t="s">
        <v>66</v>
      </c>
      <c r="D43" s="13" t="s">
        <v>64</v>
      </c>
      <c r="E43" s="13">
        <v>59</v>
      </c>
      <c r="F43" s="13">
        <v>38</v>
      </c>
      <c r="G43" s="13">
        <v>60</v>
      </c>
      <c r="H43" s="13">
        <v>59</v>
      </c>
      <c r="I43" s="13">
        <v>57</v>
      </c>
      <c r="J43" s="13">
        <v>52</v>
      </c>
      <c r="K43" s="13">
        <v>67</v>
      </c>
      <c r="L43" s="14">
        <v>7.2513559322033903</v>
      </c>
      <c r="M43" s="14">
        <v>6.5147368421052603</v>
      </c>
      <c r="N43" s="14">
        <v>6.8283333333333296</v>
      </c>
      <c r="O43" s="14">
        <v>6.9661016949152499</v>
      </c>
      <c r="P43" s="14">
        <v>6.6485964912280702</v>
      </c>
      <c r="Q43" s="14">
        <v>7.0515384615384598</v>
      </c>
      <c r="R43" s="14">
        <v>6.9313432835820903</v>
      </c>
      <c r="S43" s="14">
        <v>7.8669491525423698</v>
      </c>
      <c r="T43" s="14">
        <v>6.9592105263157897</v>
      </c>
      <c r="U43" s="14">
        <v>7.2433333333333296</v>
      </c>
      <c r="V43" s="14">
        <v>7.3144067796610202</v>
      </c>
      <c r="W43" s="14">
        <v>7.0543859649122798</v>
      </c>
      <c r="X43" s="14">
        <v>7.4788461538461499</v>
      </c>
      <c r="Y43" s="14">
        <v>7.0358208955223898</v>
      </c>
      <c r="Z43" s="14">
        <v>6.6406779661017001</v>
      </c>
      <c r="AA43" s="14">
        <v>6.0750000000000002</v>
      </c>
      <c r="AB43" s="14">
        <v>6.4183333333333303</v>
      </c>
      <c r="AC43" s="14">
        <v>6.6228813559321997</v>
      </c>
      <c r="AD43" s="14">
        <v>6.2482456140350902</v>
      </c>
      <c r="AE43" s="14">
        <v>6.6288461538461503</v>
      </c>
      <c r="AF43" s="14">
        <v>6.8313432835820898</v>
      </c>
      <c r="AG43" s="14">
        <v>89.830508474576305</v>
      </c>
      <c r="AH43" s="14">
        <v>89.473684210526301</v>
      </c>
      <c r="AI43" s="14">
        <v>90</v>
      </c>
      <c r="AJ43" s="14">
        <v>88.135593220339004</v>
      </c>
      <c r="AK43" s="14">
        <v>91.228070175438603</v>
      </c>
      <c r="AL43" s="14">
        <v>96.153846153846203</v>
      </c>
      <c r="AM43" s="14">
        <v>92.537313432835802</v>
      </c>
    </row>
    <row r="44" spans="1:39" x14ac:dyDescent="0.2">
      <c r="A44" s="13">
        <v>43</v>
      </c>
      <c r="B44" s="13" t="s">
        <v>127</v>
      </c>
      <c r="C44" s="13" t="s">
        <v>66</v>
      </c>
      <c r="D44" s="13" t="s">
        <v>64</v>
      </c>
      <c r="E44" s="13">
        <v>71</v>
      </c>
      <c r="F44" s="13">
        <v>49</v>
      </c>
      <c r="G44" s="13">
        <v>69</v>
      </c>
      <c r="H44" s="13">
        <v>86</v>
      </c>
      <c r="I44" s="13">
        <v>86</v>
      </c>
      <c r="J44" s="13">
        <v>93</v>
      </c>
      <c r="K44" s="13">
        <v>80</v>
      </c>
      <c r="L44" s="14">
        <v>6.7814084507042303</v>
      </c>
      <c r="M44" s="14">
        <v>6.8216326530612204</v>
      </c>
      <c r="N44" s="14">
        <v>7.4330434782608696</v>
      </c>
      <c r="O44" s="14">
        <v>7.4288372093023298</v>
      </c>
      <c r="P44" s="14">
        <v>6.9304651162790698</v>
      </c>
      <c r="Q44" s="14">
        <v>7.3894623655913998</v>
      </c>
      <c r="R44" s="14">
        <v>6.9271250000000002</v>
      </c>
      <c r="S44" s="14">
        <v>7.3401408450704198</v>
      </c>
      <c r="T44" s="14">
        <v>7.1734693877550999</v>
      </c>
      <c r="U44" s="14">
        <v>7.55942028985507</v>
      </c>
      <c r="V44" s="14">
        <v>7.3936046511627902</v>
      </c>
      <c r="W44" s="14">
        <v>7.0988372093023298</v>
      </c>
      <c r="X44" s="14">
        <v>7.6129032258064502</v>
      </c>
      <c r="Y44" s="14">
        <v>7.1912500000000001</v>
      </c>
      <c r="Z44" s="14">
        <v>6.22887323943662</v>
      </c>
      <c r="AA44" s="14">
        <v>6.4734693877550997</v>
      </c>
      <c r="AB44" s="14">
        <v>7.3108695652173896</v>
      </c>
      <c r="AC44" s="14">
        <v>7.4686046511627904</v>
      </c>
      <c r="AD44" s="14">
        <v>6.7674418604651203</v>
      </c>
      <c r="AE44" s="14">
        <v>7.1704301075268804</v>
      </c>
      <c r="AF44" s="14">
        <v>6.6687500000000002</v>
      </c>
      <c r="AG44" s="14">
        <v>78.873239436619698</v>
      </c>
      <c r="AH44" s="14">
        <v>79.591836734693899</v>
      </c>
      <c r="AI44" s="14">
        <v>94.202898550724598</v>
      </c>
      <c r="AJ44" s="14">
        <v>89.534883720930196</v>
      </c>
      <c r="AK44" s="14">
        <v>87.209302325581405</v>
      </c>
      <c r="AL44" s="14">
        <v>89.247311827957006</v>
      </c>
      <c r="AM44" s="14">
        <v>91.25</v>
      </c>
    </row>
    <row r="45" spans="1:39" x14ac:dyDescent="0.2">
      <c r="A45" s="13">
        <v>44</v>
      </c>
      <c r="B45" s="13" t="s">
        <v>128</v>
      </c>
      <c r="C45" s="13" t="s">
        <v>129</v>
      </c>
      <c r="D45" s="13" t="s">
        <v>76</v>
      </c>
      <c r="E45" s="13">
        <v>17</v>
      </c>
      <c r="F45" s="13">
        <v>11</v>
      </c>
      <c r="G45" s="13">
        <v>14</v>
      </c>
      <c r="H45" s="13">
        <v>12</v>
      </c>
      <c r="I45" s="13">
        <v>12</v>
      </c>
      <c r="J45" s="13">
        <v>10</v>
      </c>
      <c r="K45" s="13">
        <v>14</v>
      </c>
      <c r="L45" s="14">
        <v>6.3352941176470603</v>
      </c>
      <c r="M45" s="14">
        <v>6.2181818181818196</v>
      </c>
      <c r="N45" s="14">
        <v>6.8135714285714304</v>
      </c>
      <c r="O45" s="14">
        <v>5.9083333333333297</v>
      </c>
      <c r="P45" s="14">
        <v>5.9233333333333302</v>
      </c>
      <c r="Q45" s="14">
        <v>5.5129999999999999</v>
      </c>
      <c r="R45" s="14">
        <v>5.6064285714285704</v>
      </c>
      <c r="S45" s="14">
        <v>7.0441176470588198</v>
      </c>
      <c r="T45" s="14">
        <v>7.2545454545454504</v>
      </c>
      <c r="U45" s="14">
        <v>7.7571428571428598</v>
      </c>
      <c r="V45" s="14">
        <v>6.44166666666667</v>
      </c>
      <c r="W45" s="14">
        <v>6.4124999999999996</v>
      </c>
      <c r="X45" s="14">
        <v>6.0350000000000001</v>
      </c>
      <c r="Y45" s="14">
        <v>6.3892857142857098</v>
      </c>
      <c r="Z45" s="14">
        <v>5.6294117647058801</v>
      </c>
      <c r="AA45" s="14">
        <v>5.1863636363636401</v>
      </c>
      <c r="AB45" s="14">
        <v>5.875</v>
      </c>
      <c r="AC45" s="14">
        <v>5.3833333333333302</v>
      </c>
      <c r="AD45" s="14">
        <v>5.4375</v>
      </c>
      <c r="AE45" s="14">
        <v>4.9950000000000001</v>
      </c>
      <c r="AF45" s="14">
        <v>4.8285714285714301</v>
      </c>
      <c r="AG45" s="14">
        <v>76.470588235294102</v>
      </c>
      <c r="AH45" s="14">
        <v>81.818181818181799</v>
      </c>
      <c r="AI45" s="14">
        <v>85.714285714285694</v>
      </c>
      <c r="AJ45" s="14">
        <v>66.6666666666667</v>
      </c>
      <c r="AK45" s="14">
        <v>75</v>
      </c>
      <c r="AL45" s="14">
        <v>60</v>
      </c>
      <c r="AM45" s="14">
        <v>64.285714285714306</v>
      </c>
    </row>
    <row r="46" spans="1:39" x14ac:dyDescent="0.2">
      <c r="A46" s="13">
        <v>45</v>
      </c>
      <c r="B46" s="13" t="s">
        <v>130</v>
      </c>
      <c r="C46" s="13" t="s">
        <v>131</v>
      </c>
      <c r="D46" s="13" t="s">
        <v>76</v>
      </c>
      <c r="E46" s="13">
        <v>11</v>
      </c>
      <c r="F46" s="13">
        <v>13</v>
      </c>
      <c r="G46" s="13">
        <v>13</v>
      </c>
      <c r="H46" s="13">
        <v>13</v>
      </c>
      <c r="I46" s="13">
        <v>9</v>
      </c>
      <c r="J46" s="13">
        <v>7</v>
      </c>
      <c r="K46" s="13">
        <v>9</v>
      </c>
      <c r="L46" s="14">
        <v>6.0727272727272696</v>
      </c>
      <c r="M46" s="14">
        <v>4.8607692307692298</v>
      </c>
      <c r="N46" s="14">
        <v>5.7453846153846202</v>
      </c>
      <c r="O46" s="14">
        <v>5.2453846153846202</v>
      </c>
      <c r="P46" s="14">
        <v>5.12777777777778</v>
      </c>
      <c r="Q46" s="14">
        <v>4.93</v>
      </c>
      <c r="R46" s="14">
        <v>5.5566666666666702</v>
      </c>
      <c r="S46" s="14">
        <v>6.8409090909090899</v>
      </c>
      <c r="T46" s="14">
        <v>5.2153846153846199</v>
      </c>
      <c r="U46" s="14">
        <v>6.2884615384615401</v>
      </c>
      <c r="V46" s="14">
        <v>5.2</v>
      </c>
      <c r="W46" s="14">
        <v>4.8222222222222202</v>
      </c>
      <c r="X46" s="14">
        <v>5.0571428571428596</v>
      </c>
      <c r="Y46" s="14">
        <v>5.6666666666666696</v>
      </c>
      <c r="Z46" s="14">
        <v>5.3090909090909104</v>
      </c>
      <c r="AA46" s="14">
        <v>4.5115384615384597</v>
      </c>
      <c r="AB46" s="14">
        <v>5.2076923076923096</v>
      </c>
      <c r="AC46" s="14">
        <v>5.2961538461538504</v>
      </c>
      <c r="AD46" s="14">
        <v>5.43333333333333</v>
      </c>
      <c r="AE46" s="14">
        <v>4.8071428571428596</v>
      </c>
      <c r="AF46" s="14">
        <v>5.45</v>
      </c>
      <c r="AG46" s="14">
        <v>72.727272727272705</v>
      </c>
      <c r="AH46" s="14">
        <v>30.769230769230798</v>
      </c>
      <c r="AI46" s="14">
        <v>76.923076923076906</v>
      </c>
      <c r="AJ46" s="14">
        <v>53.846153846153904</v>
      </c>
      <c r="AK46" s="14">
        <v>44.4444444444444</v>
      </c>
      <c r="AL46" s="14">
        <v>42.857142857142897</v>
      </c>
      <c r="AM46" s="14">
        <v>66.6666666666667</v>
      </c>
    </row>
    <row r="47" spans="1:39" x14ac:dyDescent="0.2">
      <c r="A47" s="13">
        <v>46</v>
      </c>
      <c r="B47" s="13" t="s">
        <v>132</v>
      </c>
      <c r="C47" s="13" t="s">
        <v>133</v>
      </c>
      <c r="D47" s="13" t="s">
        <v>76</v>
      </c>
      <c r="E47" s="13">
        <v>33</v>
      </c>
      <c r="F47" s="13">
        <v>24</v>
      </c>
      <c r="G47" s="13">
        <v>22</v>
      </c>
      <c r="H47" s="13">
        <v>15</v>
      </c>
      <c r="I47" s="13">
        <v>31</v>
      </c>
      <c r="J47" s="13">
        <v>20</v>
      </c>
      <c r="K47" s="13">
        <v>21</v>
      </c>
      <c r="L47" s="14">
        <v>5.3106060606060597</v>
      </c>
      <c r="M47" s="14">
        <v>5.6570833333333299</v>
      </c>
      <c r="N47" s="14">
        <v>5.8263636363636397</v>
      </c>
      <c r="O47" s="14">
        <v>5.7839999999999998</v>
      </c>
      <c r="P47" s="14">
        <v>5.52935483870968</v>
      </c>
      <c r="Q47" s="14">
        <v>6.8484999999999996</v>
      </c>
      <c r="R47" s="14">
        <v>6.62</v>
      </c>
      <c r="S47" s="14">
        <v>5.4318181818181799</v>
      </c>
      <c r="T47" s="14">
        <v>6.1875</v>
      </c>
      <c r="U47" s="14">
        <v>6</v>
      </c>
      <c r="V47" s="14">
        <v>5.5233333333333299</v>
      </c>
      <c r="W47" s="14">
        <v>5.55</v>
      </c>
      <c r="X47" s="14">
        <v>7.1550000000000002</v>
      </c>
      <c r="Y47" s="14">
        <v>6.9619047619047603</v>
      </c>
      <c r="Z47" s="14">
        <v>5.1939393939393899</v>
      </c>
      <c r="AA47" s="14">
        <v>5.1312499999999996</v>
      </c>
      <c r="AB47" s="14">
        <v>5.6568181818181804</v>
      </c>
      <c r="AC47" s="14">
        <v>6.05</v>
      </c>
      <c r="AD47" s="14">
        <v>5.5129032258064496</v>
      </c>
      <c r="AE47" s="14">
        <v>6.5449999999999999</v>
      </c>
      <c r="AF47" s="14">
        <v>6.2833333333333297</v>
      </c>
      <c r="AG47" s="14">
        <v>51.515151515151501</v>
      </c>
      <c r="AH47" s="14">
        <v>54.1666666666667</v>
      </c>
      <c r="AI47" s="14">
        <v>77.272727272727295</v>
      </c>
      <c r="AJ47" s="14">
        <v>66.6666666666667</v>
      </c>
      <c r="AK47" s="14">
        <v>64.516129032258107</v>
      </c>
      <c r="AL47" s="14">
        <v>100</v>
      </c>
      <c r="AM47" s="14">
        <v>95.238095238095198</v>
      </c>
    </row>
    <row r="48" spans="1:39" x14ac:dyDescent="0.2">
      <c r="A48" s="13">
        <v>47</v>
      </c>
      <c r="B48" s="13" t="s">
        <v>134</v>
      </c>
      <c r="C48" s="13" t="s">
        <v>135</v>
      </c>
      <c r="D48" s="13" t="s">
        <v>76</v>
      </c>
      <c r="E48" s="13">
        <v>25</v>
      </c>
      <c r="F48" s="13">
        <v>9</v>
      </c>
      <c r="G48" s="13">
        <v>25</v>
      </c>
      <c r="H48" s="13">
        <v>17</v>
      </c>
      <c r="I48" s="13">
        <v>18</v>
      </c>
      <c r="J48" s="13">
        <v>18</v>
      </c>
      <c r="K48" s="13">
        <v>21</v>
      </c>
      <c r="L48" s="14">
        <v>6.9116</v>
      </c>
      <c r="M48" s="14">
        <v>5.7977777777777799</v>
      </c>
      <c r="N48" s="14">
        <v>6.8216000000000001</v>
      </c>
      <c r="O48" s="14">
        <v>5.9547058823529397</v>
      </c>
      <c r="P48" s="14">
        <v>6.5444444444444398</v>
      </c>
      <c r="Q48" s="14">
        <v>6.11944444444444</v>
      </c>
      <c r="R48" s="14">
        <v>5.8585714285714303</v>
      </c>
      <c r="S48" s="14">
        <v>7.6120000000000001</v>
      </c>
      <c r="T48" s="14">
        <v>6.9</v>
      </c>
      <c r="U48" s="14">
        <v>7.3579999999999997</v>
      </c>
      <c r="V48" s="14">
        <v>6.6676470588235297</v>
      </c>
      <c r="W48" s="14">
        <v>7.4833333333333298</v>
      </c>
      <c r="X48" s="14">
        <v>6.9888888888888898</v>
      </c>
      <c r="Y48" s="14">
        <v>6.3738095238095198</v>
      </c>
      <c r="Z48" s="14">
        <v>6.218</v>
      </c>
      <c r="AA48" s="14">
        <v>4.7</v>
      </c>
      <c r="AB48" s="14">
        <v>6.29</v>
      </c>
      <c r="AC48" s="14">
        <v>5.24411764705882</v>
      </c>
      <c r="AD48" s="14">
        <v>5.6083333333333298</v>
      </c>
      <c r="AE48" s="14">
        <v>5.25555555555556</v>
      </c>
      <c r="AF48" s="14">
        <v>5.3476190476190499</v>
      </c>
      <c r="AG48" s="14">
        <v>80</v>
      </c>
      <c r="AH48" s="14">
        <v>77.7777777777778</v>
      </c>
      <c r="AI48" s="14">
        <v>80</v>
      </c>
      <c r="AJ48" s="14">
        <v>76.470588235294102</v>
      </c>
      <c r="AK48" s="14">
        <v>83.3333333333333</v>
      </c>
      <c r="AL48" s="14">
        <v>77.7777777777778</v>
      </c>
      <c r="AM48" s="14">
        <v>66.6666666666667</v>
      </c>
    </row>
    <row r="49" spans="1:39" x14ac:dyDescent="0.2">
      <c r="A49" s="13">
        <v>48</v>
      </c>
      <c r="B49" s="13" t="s">
        <v>136</v>
      </c>
      <c r="C49" s="13" t="s">
        <v>137</v>
      </c>
      <c r="D49" s="13" t="s">
        <v>76</v>
      </c>
      <c r="E49" s="13">
        <v>19</v>
      </c>
      <c r="F49" s="13">
        <v>6</v>
      </c>
      <c r="G49" s="13">
        <v>19</v>
      </c>
      <c r="H49" s="13">
        <v>16</v>
      </c>
      <c r="I49" s="13">
        <v>17</v>
      </c>
      <c r="J49" s="13">
        <v>13</v>
      </c>
      <c r="K49" s="13">
        <v>17</v>
      </c>
      <c r="L49" s="14">
        <v>6.8394736842105299</v>
      </c>
      <c r="M49" s="14">
        <v>6.3616666666666699</v>
      </c>
      <c r="N49" s="14">
        <v>5.8215789473684199</v>
      </c>
      <c r="O49" s="14">
        <v>5.5149999999999997</v>
      </c>
      <c r="P49" s="14">
        <v>4.9741176470588204</v>
      </c>
      <c r="Q49" s="14">
        <v>4.9561538461538497</v>
      </c>
      <c r="R49" s="14">
        <v>6.3311764705882396</v>
      </c>
      <c r="S49" s="14">
        <v>7.8</v>
      </c>
      <c r="T49" s="14">
        <v>7.2583333333333302</v>
      </c>
      <c r="U49" s="14">
        <v>6.8684210526315796</v>
      </c>
      <c r="V49" s="14">
        <v>5.8656249999999996</v>
      </c>
      <c r="W49" s="14">
        <v>5.5617647058823501</v>
      </c>
      <c r="X49" s="14">
        <v>5.7692307692307701</v>
      </c>
      <c r="Y49" s="14">
        <v>6.6029411764705896</v>
      </c>
      <c r="Z49" s="14">
        <v>5.8842105263157896</v>
      </c>
      <c r="AA49" s="14">
        <v>5.4666666666666703</v>
      </c>
      <c r="AB49" s="14">
        <v>4.7789473684210497</v>
      </c>
      <c r="AC49" s="14">
        <v>5.1687500000000002</v>
      </c>
      <c r="AD49" s="14">
        <v>4.3911764705882401</v>
      </c>
      <c r="AE49" s="14">
        <v>4.1461538461538501</v>
      </c>
      <c r="AF49" s="14">
        <v>6.0647058823529401</v>
      </c>
      <c r="AG49" s="14">
        <v>84.210526315789494</v>
      </c>
      <c r="AH49" s="14">
        <v>83.3333333333333</v>
      </c>
      <c r="AI49" s="14">
        <v>68.421052631579002</v>
      </c>
      <c r="AJ49" s="14">
        <v>50</v>
      </c>
      <c r="AK49" s="14">
        <v>41.176470588235297</v>
      </c>
      <c r="AL49" s="14">
        <v>53.846153846153904</v>
      </c>
      <c r="AM49" s="14">
        <v>82.352941176470594</v>
      </c>
    </row>
    <row r="50" spans="1:39" x14ac:dyDescent="0.2">
      <c r="A50" s="13">
        <v>49</v>
      </c>
      <c r="B50" s="13" t="s">
        <v>138</v>
      </c>
      <c r="C50" s="13" t="s">
        <v>139</v>
      </c>
      <c r="D50" s="13" t="s">
        <v>76</v>
      </c>
      <c r="E50" s="13"/>
      <c r="F50" s="13">
        <v>2</v>
      </c>
      <c r="G50" s="13">
        <v>4</v>
      </c>
      <c r="H50" s="13">
        <v>2</v>
      </c>
      <c r="I50" s="13">
        <v>3</v>
      </c>
      <c r="J50" s="13"/>
      <c r="K50" s="13">
        <v>1</v>
      </c>
      <c r="L50" s="14"/>
      <c r="M50" s="14">
        <v>5.1349999999999998</v>
      </c>
      <c r="N50" s="14">
        <v>7.6875</v>
      </c>
      <c r="O50" s="14">
        <v>8.2349999999999994</v>
      </c>
      <c r="P50" s="14">
        <v>6.84</v>
      </c>
      <c r="Q50" s="14"/>
      <c r="R50" s="14">
        <v>6.32</v>
      </c>
      <c r="S50" s="14"/>
      <c r="T50" s="14">
        <v>6.4249999999999998</v>
      </c>
      <c r="U50" s="14">
        <v>8.2249999999999996</v>
      </c>
      <c r="V50" s="14">
        <v>7.6749999999999998</v>
      </c>
      <c r="W50" s="14">
        <v>6.7833333333333297</v>
      </c>
      <c r="X50" s="14"/>
      <c r="Y50" s="14">
        <v>6.75</v>
      </c>
      <c r="Z50" s="14"/>
      <c r="AA50" s="14">
        <v>3.85</v>
      </c>
      <c r="AB50" s="14">
        <v>7.15</v>
      </c>
      <c r="AC50" s="14">
        <v>8.8000000000000007</v>
      </c>
      <c r="AD50" s="14">
        <v>6.9</v>
      </c>
      <c r="AE50" s="14"/>
      <c r="AF50" s="14">
        <v>5.9</v>
      </c>
      <c r="AG50" s="14"/>
      <c r="AH50" s="14">
        <v>100</v>
      </c>
      <c r="AI50" s="14">
        <v>75</v>
      </c>
      <c r="AJ50" s="14">
        <v>100</v>
      </c>
      <c r="AK50" s="14">
        <v>100</v>
      </c>
      <c r="AL50" s="14"/>
      <c r="AM50" s="14">
        <v>100</v>
      </c>
    </row>
    <row r="51" spans="1:39" x14ac:dyDescent="0.2">
      <c r="A51" s="13">
        <v>50</v>
      </c>
      <c r="B51" s="13" t="s">
        <v>140</v>
      </c>
      <c r="C51" s="13" t="s">
        <v>141</v>
      </c>
      <c r="D51" s="13" t="s">
        <v>76</v>
      </c>
      <c r="E51" s="13">
        <v>23</v>
      </c>
      <c r="F51" s="13">
        <v>19</v>
      </c>
      <c r="G51" s="13">
        <v>23</v>
      </c>
      <c r="H51" s="13">
        <v>28</v>
      </c>
      <c r="I51" s="13">
        <v>31</v>
      </c>
      <c r="J51" s="13">
        <v>14</v>
      </c>
      <c r="K51" s="13">
        <v>19</v>
      </c>
      <c r="L51" s="14">
        <v>6.2286956521739096</v>
      </c>
      <c r="M51" s="14">
        <v>5.8436842105263196</v>
      </c>
      <c r="N51" s="14">
        <v>6.2795652173913101</v>
      </c>
      <c r="O51" s="14">
        <v>5.7810714285714297</v>
      </c>
      <c r="P51" s="14">
        <v>6.0335483870967703</v>
      </c>
      <c r="Q51" s="14">
        <v>7.1514285714285704</v>
      </c>
      <c r="R51" s="14">
        <v>5.9363157894736798</v>
      </c>
      <c r="S51" s="14">
        <v>6.9913043478260901</v>
      </c>
      <c r="T51" s="14">
        <v>6.7394736842105303</v>
      </c>
      <c r="U51" s="14">
        <v>6.5586956521739097</v>
      </c>
      <c r="V51" s="14">
        <v>6.0464285714285699</v>
      </c>
      <c r="W51" s="14">
        <v>6.6532258064516103</v>
      </c>
      <c r="X51" s="14">
        <v>7.6428571428571397</v>
      </c>
      <c r="Y51" s="14">
        <v>6.5157894736842099</v>
      </c>
      <c r="Z51" s="14">
        <v>5.4695652173912999</v>
      </c>
      <c r="AA51" s="14">
        <v>4.95</v>
      </c>
      <c r="AB51" s="14">
        <v>6.0043478260869598</v>
      </c>
      <c r="AC51" s="14">
        <v>5.51964285714286</v>
      </c>
      <c r="AD51" s="14">
        <v>5.4193548387096797</v>
      </c>
      <c r="AE51" s="14">
        <v>6.6642857142857101</v>
      </c>
      <c r="AF51" s="14">
        <v>5.3631578947368403</v>
      </c>
      <c r="AG51" s="14">
        <v>60.869565217391298</v>
      </c>
      <c r="AH51" s="14">
        <v>63.157894736842103</v>
      </c>
      <c r="AI51" s="14">
        <v>86.956521739130395</v>
      </c>
      <c r="AJ51" s="14">
        <v>60.714285714285701</v>
      </c>
      <c r="AK51" s="14">
        <v>74.193548387096797</v>
      </c>
      <c r="AL51" s="14">
        <v>85.714285714285694</v>
      </c>
      <c r="AM51" s="14">
        <v>73.684210526315795</v>
      </c>
    </row>
    <row r="52" spans="1:39" x14ac:dyDescent="0.2">
      <c r="A52" s="13">
        <v>51</v>
      </c>
      <c r="B52" s="13" t="s">
        <v>142</v>
      </c>
      <c r="C52" s="13" t="s">
        <v>66</v>
      </c>
      <c r="D52" s="13" t="s">
        <v>64</v>
      </c>
      <c r="E52" s="13">
        <v>4</v>
      </c>
      <c r="F52" s="13"/>
      <c r="G52" s="13">
        <v>5</v>
      </c>
      <c r="H52" s="13">
        <v>11</v>
      </c>
      <c r="I52" s="13">
        <v>8</v>
      </c>
      <c r="J52" s="13">
        <v>8</v>
      </c>
      <c r="K52" s="13"/>
      <c r="L52" s="14">
        <v>4.2024999999999997</v>
      </c>
      <c r="M52" s="14"/>
      <c r="N52" s="14">
        <v>4.3419999999999996</v>
      </c>
      <c r="O52" s="14">
        <v>4.1263636363636396</v>
      </c>
      <c r="P52" s="14">
        <v>3.3362500000000002</v>
      </c>
      <c r="Q52" s="14">
        <v>4.1875</v>
      </c>
      <c r="R52" s="14"/>
      <c r="S52" s="14">
        <v>5.1375000000000002</v>
      </c>
      <c r="T52" s="14"/>
      <c r="U52" s="14">
        <v>4.2699999999999996</v>
      </c>
      <c r="V52" s="14">
        <v>3.8909090909090902</v>
      </c>
      <c r="W52" s="14">
        <v>3.6124999999999998</v>
      </c>
      <c r="X52" s="14">
        <v>4.5</v>
      </c>
      <c r="Y52" s="14"/>
      <c r="Z52" s="14">
        <v>3.2749999999999999</v>
      </c>
      <c r="AA52" s="14"/>
      <c r="AB52" s="14">
        <v>4.42</v>
      </c>
      <c r="AC52" s="14">
        <v>4.3681818181818199</v>
      </c>
      <c r="AD52" s="14">
        <v>3.0625</v>
      </c>
      <c r="AE52" s="14">
        <v>3.8812500000000001</v>
      </c>
      <c r="AF52" s="14"/>
      <c r="AG52" s="14">
        <v>25</v>
      </c>
      <c r="AH52" s="14"/>
      <c r="AI52" s="14">
        <v>0</v>
      </c>
      <c r="AJ52" s="14">
        <v>18.181818181818201</v>
      </c>
      <c r="AK52" s="14">
        <v>12.5</v>
      </c>
      <c r="AL52" s="14">
        <v>25</v>
      </c>
      <c r="AM52" s="14"/>
    </row>
    <row r="53" spans="1:39" x14ac:dyDescent="0.2">
      <c r="A53" s="13">
        <v>52</v>
      </c>
      <c r="B53" s="13" t="s">
        <v>143</v>
      </c>
      <c r="C53" s="13" t="s">
        <v>144</v>
      </c>
      <c r="D53" s="13" t="s">
        <v>76</v>
      </c>
      <c r="E53" s="13">
        <v>43</v>
      </c>
      <c r="F53" s="13">
        <v>33</v>
      </c>
      <c r="G53" s="13">
        <v>36</v>
      </c>
      <c r="H53" s="13">
        <v>65</v>
      </c>
      <c r="I53" s="13">
        <v>51</v>
      </c>
      <c r="J53" s="13">
        <v>36</v>
      </c>
      <c r="K53" s="13">
        <v>37</v>
      </c>
      <c r="L53" s="14">
        <v>5.4504651162790703</v>
      </c>
      <c r="M53" s="14">
        <v>6.4118181818181803</v>
      </c>
      <c r="N53" s="14">
        <v>6.7502777777777796</v>
      </c>
      <c r="O53" s="14">
        <v>5.90184615384615</v>
      </c>
      <c r="P53" s="14">
        <v>5.9184313725490201</v>
      </c>
      <c r="Q53" s="14">
        <v>5.2350000000000003</v>
      </c>
      <c r="R53" s="14">
        <v>5.6835135135135104</v>
      </c>
      <c r="S53" s="14">
        <v>6.1267441860465102</v>
      </c>
      <c r="T53" s="14">
        <v>6.9181818181818198</v>
      </c>
      <c r="U53" s="14">
        <v>7.25</v>
      </c>
      <c r="V53" s="14">
        <v>5.9484615384615402</v>
      </c>
      <c r="W53" s="14">
        <v>6.7294117647058798</v>
      </c>
      <c r="X53" s="14">
        <v>5.94444444444445</v>
      </c>
      <c r="Y53" s="14">
        <v>5.8608108108108103</v>
      </c>
      <c r="Z53" s="14">
        <v>4.7790697674418601</v>
      </c>
      <c r="AA53" s="14">
        <v>5.9090909090909101</v>
      </c>
      <c r="AB53" s="14">
        <v>6.25416666666667</v>
      </c>
      <c r="AC53" s="14">
        <v>5.86</v>
      </c>
      <c r="AD53" s="14">
        <v>5.1127450980392197</v>
      </c>
      <c r="AE53" s="14">
        <v>4.5291666666666703</v>
      </c>
      <c r="AF53" s="14">
        <v>5.5108108108108098</v>
      </c>
      <c r="AG53" s="14">
        <v>53.488372093023301</v>
      </c>
      <c r="AH53" s="14">
        <v>78.787878787878796</v>
      </c>
      <c r="AI53" s="14">
        <v>80.5555555555556</v>
      </c>
      <c r="AJ53" s="14">
        <v>63.076923076923102</v>
      </c>
      <c r="AK53" s="14">
        <v>66.6666666666667</v>
      </c>
      <c r="AL53" s="14">
        <v>55.5555555555556</v>
      </c>
      <c r="AM53" s="14">
        <v>54.054054054054099</v>
      </c>
    </row>
    <row r="54" spans="1:39" x14ac:dyDescent="0.2">
      <c r="A54" s="13">
        <v>53</v>
      </c>
      <c r="B54" s="13" t="s">
        <v>145</v>
      </c>
      <c r="C54" s="13" t="s">
        <v>66</v>
      </c>
      <c r="D54" s="13" t="s">
        <v>64</v>
      </c>
      <c r="E54" s="13">
        <v>33</v>
      </c>
      <c r="F54" s="13">
        <v>15</v>
      </c>
      <c r="G54" s="13">
        <v>28</v>
      </c>
      <c r="H54" s="13">
        <v>28</v>
      </c>
      <c r="I54" s="13">
        <v>18</v>
      </c>
      <c r="J54" s="13">
        <v>18</v>
      </c>
      <c r="K54" s="13">
        <v>34</v>
      </c>
      <c r="L54" s="14">
        <v>4.8693939393939401</v>
      </c>
      <c r="M54" s="14">
        <v>5.0599999999999996</v>
      </c>
      <c r="N54" s="14">
        <v>5.5346428571428596</v>
      </c>
      <c r="O54" s="14">
        <v>4.6157142857142901</v>
      </c>
      <c r="P54" s="14">
        <v>5.0188888888888901</v>
      </c>
      <c r="Q54" s="14">
        <v>4.5916666666666703</v>
      </c>
      <c r="R54" s="14">
        <v>5.1229411764705901</v>
      </c>
      <c r="S54" s="14">
        <v>5.3954545454545499</v>
      </c>
      <c r="T54" s="14">
        <v>5.97</v>
      </c>
      <c r="U54" s="14">
        <v>6.0678571428571404</v>
      </c>
      <c r="V54" s="14">
        <v>4.6714285714285699</v>
      </c>
      <c r="W54" s="14">
        <v>5.4111111111111097</v>
      </c>
      <c r="X54" s="14">
        <v>4.6805555555555598</v>
      </c>
      <c r="Y54" s="14">
        <v>5.2617647058823502</v>
      </c>
      <c r="Z54" s="14">
        <v>4.3484848484848504</v>
      </c>
      <c r="AA54" s="14">
        <v>4.1533333333333298</v>
      </c>
      <c r="AB54" s="14">
        <v>5.0053571428571404</v>
      </c>
      <c r="AC54" s="14">
        <v>4.5660714285714299</v>
      </c>
      <c r="AD54" s="14">
        <v>4.6333333333333302</v>
      </c>
      <c r="AE54" s="14">
        <v>4.5083333333333302</v>
      </c>
      <c r="AF54" s="14">
        <v>4.9882352941176498</v>
      </c>
      <c r="AG54" s="14">
        <v>48.484848484848499</v>
      </c>
      <c r="AH54" s="14">
        <v>60</v>
      </c>
      <c r="AI54" s="14">
        <v>60.714285714285701</v>
      </c>
      <c r="AJ54" s="14">
        <v>32.142857142857203</v>
      </c>
      <c r="AK54" s="14">
        <v>55.5555555555556</v>
      </c>
      <c r="AL54" s="14">
        <v>33.3333333333333</v>
      </c>
      <c r="AM54" s="14">
        <v>47.058823529411796</v>
      </c>
    </row>
    <row r="55" spans="1:39" x14ac:dyDescent="0.2">
      <c r="A55" s="13">
        <v>54</v>
      </c>
      <c r="B55" s="13" t="s">
        <v>146</v>
      </c>
      <c r="C55" s="13" t="s">
        <v>147</v>
      </c>
      <c r="D55" s="13" t="s">
        <v>76</v>
      </c>
      <c r="E55" s="13">
        <v>19</v>
      </c>
      <c r="F55" s="13">
        <v>17</v>
      </c>
      <c r="G55" s="13">
        <v>23</v>
      </c>
      <c r="H55" s="13">
        <v>22</v>
      </c>
      <c r="I55" s="13">
        <v>16</v>
      </c>
      <c r="J55" s="13">
        <v>17</v>
      </c>
      <c r="K55" s="13">
        <v>15</v>
      </c>
      <c r="L55" s="14">
        <v>4.1826315789473698</v>
      </c>
      <c r="M55" s="14">
        <v>5.1164705882353001</v>
      </c>
      <c r="N55" s="14">
        <v>5.03913043478261</v>
      </c>
      <c r="O55" s="14">
        <v>4.88090909090909</v>
      </c>
      <c r="P55" s="14">
        <v>5.0525000000000002</v>
      </c>
      <c r="Q55" s="14">
        <v>5.49</v>
      </c>
      <c r="R55" s="14">
        <v>5.508</v>
      </c>
      <c r="S55" s="14">
        <v>4.5315789473684198</v>
      </c>
      <c r="T55" s="14">
        <v>5.6176470588235299</v>
      </c>
      <c r="U55" s="14">
        <v>5.2217391304347798</v>
      </c>
      <c r="V55" s="14">
        <v>4.8636363636363598</v>
      </c>
      <c r="W55" s="14">
        <v>4.95</v>
      </c>
      <c r="X55" s="14">
        <v>5.4882352941176498</v>
      </c>
      <c r="Y55" s="14">
        <v>5.6133333333333297</v>
      </c>
      <c r="Z55" s="14">
        <v>3.8394736842105299</v>
      </c>
      <c r="AA55" s="14">
        <v>4.6205882352941199</v>
      </c>
      <c r="AB55" s="14">
        <v>4.8608695652173903</v>
      </c>
      <c r="AC55" s="14">
        <v>4.90227272727273</v>
      </c>
      <c r="AD55" s="14">
        <v>5.1593749999999998</v>
      </c>
      <c r="AE55" s="14">
        <v>5.49411764705882</v>
      </c>
      <c r="AF55" s="14">
        <v>5.41</v>
      </c>
      <c r="AG55" s="14">
        <v>31.578947368421101</v>
      </c>
      <c r="AH55" s="14">
        <v>47.058823529411796</v>
      </c>
      <c r="AI55" s="14">
        <v>39.130434782608702</v>
      </c>
      <c r="AJ55" s="14">
        <v>31.818181818181799</v>
      </c>
      <c r="AK55" s="14">
        <v>43.75</v>
      </c>
      <c r="AL55" s="14">
        <v>58.823529411764703</v>
      </c>
      <c r="AM55" s="14">
        <v>60</v>
      </c>
    </row>
    <row r="56" spans="1:39" x14ac:dyDescent="0.2">
      <c r="A56" s="13">
        <v>55</v>
      </c>
      <c r="B56" s="13" t="s">
        <v>148</v>
      </c>
      <c r="C56" s="13" t="s">
        <v>149</v>
      </c>
      <c r="D56" s="13" t="s">
        <v>76</v>
      </c>
      <c r="E56" s="13">
        <v>22</v>
      </c>
      <c r="F56" s="13">
        <v>13</v>
      </c>
      <c r="G56" s="13">
        <v>18</v>
      </c>
      <c r="H56" s="13">
        <v>18</v>
      </c>
      <c r="I56" s="13">
        <v>9</v>
      </c>
      <c r="J56" s="13">
        <v>18</v>
      </c>
      <c r="K56" s="13">
        <v>18</v>
      </c>
      <c r="L56" s="14">
        <v>5.9613636363636404</v>
      </c>
      <c r="M56" s="14">
        <v>4.8</v>
      </c>
      <c r="N56" s="14">
        <v>6.1755555555555599</v>
      </c>
      <c r="O56" s="14">
        <v>6.5783333333333296</v>
      </c>
      <c r="P56" s="14">
        <v>6.1333333333333302</v>
      </c>
      <c r="Q56" s="14">
        <v>5.585</v>
      </c>
      <c r="R56" s="14">
        <v>5.53</v>
      </c>
      <c r="S56" s="14">
        <v>6.4886363636363598</v>
      </c>
      <c r="T56" s="14">
        <v>5.3884615384615397</v>
      </c>
      <c r="U56" s="14">
        <v>6.7</v>
      </c>
      <c r="V56" s="14">
        <v>6.6055555555555596</v>
      </c>
      <c r="W56" s="14">
        <v>6.35</v>
      </c>
      <c r="X56" s="14">
        <v>6.0750000000000002</v>
      </c>
      <c r="Y56" s="14">
        <v>5.9777777777777796</v>
      </c>
      <c r="Z56" s="14">
        <v>5.4386363636363599</v>
      </c>
      <c r="AA56" s="14">
        <v>4.2153846153846199</v>
      </c>
      <c r="AB56" s="14">
        <v>5.6555555555555603</v>
      </c>
      <c r="AC56" s="14">
        <v>6.5555555555555598</v>
      </c>
      <c r="AD56" s="14">
        <v>5.9222222222222198</v>
      </c>
      <c r="AE56" s="14">
        <v>5.0999999999999996</v>
      </c>
      <c r="AF56" s="14">
        <v>5.0888888888888903</v>
      </c>
      <c r="AG56" s="14">
        <v>63.636363636363598</v>
      </c>
      <c r="AH56" s="14">
        <v>46.153846153846203</v>
      </c>
      <c r="AI56" s="14">
        <v>77.7777777777778</v>
      </c>
      <c r="AJ56" s="14">
        <v>83.3333333333333</v>
      </c>
      <c r="AK56" s="14">
        <v>88.8888888888889</v>
      </c>
      <c r="AL56" s="14">
        <v>61.1111111111111</v>
      </c>
      <c r="AM56" s="14">
        <v>55.5555555555556</v>
      </c>
    </row>
    <row r="57" spans="1:39" x14ac:dyDescent="0.2">
      <c r="A57" s="13">
        <v>56</v>
      </c>
      <c r="B57" s="13" t="s">
        <v>150</v>
      </c>
      <c r="C57" s="13" t="s">
        <v>66</v>
      </c>
      <c r="D57" s="13" t="s">
        <v>64</v>
      </c>
      <c r="E57" s="13">
        <v>45</v>
      </c>
      <c r="F57" s="13">
        <v>18</v>
      </c>
      <c r="G57" s="13">
        <v>33</v>
      </c>
      <c r="H57" s="13">
        <v>44</v>
      </c>
      <c r="I57" s="13">
        <v>50</v>
      </c>
      <c r="J57" s="13">
        <v>39</v>
      </c>
      <c r="K57" s="13">
        <v>45</v>
      </c>
      <c r="L57" s="14">
        <v>6.7246666666666703</v>
      </c>
      <c r="M57" s="14">
        <v>5.8927777777777797</v>
      </c>
      <c r="N57" s="14">
        <v>6.2803030303030303</v>
      </c>
      <c r="O57" s="14">
        <v>6.7620454545454498</v>
      </c>
      <c r="P57" s="14">
        <v>6.4694000000000003</v>
      </c>
      <c r="Q57" s="14">
        <v>6.5628205128205099</v>
      </c>
      <c r="R57" s="14">
        <v>6.2457777777777803</v>
      </c>
      <c r="S57" s="14">
        <v>7.1333333333333302</v>
      </c>
      <c r="T57" s="14">
        <v>6.3638888888888898</v>
      </c>
      <c r="U57" s="14">
        <v>6.4075757575757599</v>
      </c>
      <c r="V57" s="14">
        <v>6.7988636363636399</v>
      </c>
      <c r="W57" s="14">
        <v>6.7039999999999997</v>
      </c>
      <c r="X57" s="14">
        <v>6.8961538461538501</v>
      </c>
      <c r="Y57" s="14">
        <v>6.6866666666666701</v>
      </c>
      <c r="Z57" s="14">
        <v>6.32</v>
      </c>
      <c r="AA57" s="14">
        <v>5.4249999999999998</v>
      </c>
      <c r="AB57" s="14">
        <v>6.1590909090909101</v>
      </c>
      <c r="AC57" s="14">
        <v>6.7295454545454598</v>
      </c>
      <c r="AD57" s="14">
        <v>6.2380000000000004</v>
      </c>
      <c r="AE57" s="14">
        <v>6.2333333333333298</v>
      </c>
      <c r="AF57" s="14">
        <v>5.81</v>
      </c>
      <c r="AG57" s="14">
        <v>91.1111111111111</v>
      </c>
      <c r="AH57" s="14">
        <v>66.6666666666667</v>
      </c>
      <c r="AI57" s="14">
        <v>81.818181818181799</v>
      </c>
      <c r="AJ57" s="14">
        <v>79.545454545454604</v>
      </c>
      <c r="AK57" s="14">
        <v>82</v>
      </c>
      <c r="AL57" s="14">
        <v>82.051282051282001</v>
      </c>
      <c r="AM57" s="14">
        <v>73.3333333333333</v>
      </c>
    </row>
    <row r="58" spans="1:39" x14ac:dyDescent="0.2">
      <c r="A58" s="13">
        <v>57</v>
      </c>
      <c r="B58" s="13" t="s">
        <v>151</v>
      </c>
      <c r="C58" s="13" t="s">
        <v>152</v>
      </c>
      <c r="D58" s="13" t="s">
        <v>76</v>
      </c>
      <c r="E58" s="13">
        <v>19</v>
      </c>
      <c r="F58" s="13">
        <v>9</v>
      </c>
      <c r="G58" s="13">
        <v>13</v>
      </c>
      <c r="H58" s="13">
        <v>17</v>
      </c>
      <c r="I58" s="13">
        <v>14</v>
      </c>
      <c r="J58" s="13">
        <v>16</v>
      </c>
      <c r="K58" s="13">
        <v>17</v>
      </c>
      <c r="L58" s="14">
        <v>5.84526315789474</v>
      </c>
      <c r="M58" s="14">
        <v>5.7788888888888899</v>
      </c>
      <c r="N58" s="14">
        <v>4.8130769230769204</v>
      </c>
      <c r="O58" s="14">
        <v>5.3917647058823501</v>
      </c>
      <c r="P58" s="14">
        <v>5.9249999999999998</v>
      </c>
      <c r="Q58" s="14">
        <v>4.8518749999999997</v>
      </c>
      <c r="R58" s="14">
        <v>5.6617647058823497</v>
      </c>
      <c r="S58" s="14">
        <v>6.67631578947368</v>
      </c>
      <c r="T58" s="14">
        <v>6.0111111111111102</v>
      </c>
      <c r="U58" s="14">
        <v>4.8653846153846203</v>
      </c>
      <c r="V58" s="14">
        <v>5.5176470588235302</v>
      </c>
      <c r="W58" s="14">
        <v>5.5642857142857203</v>
      </c>
      <c r="X58" s="14">
        <v>5.25</v>
      </c>
      <c r="Y58" s="14">
        <v>5.9</v>
      </c>
      <c r="Z58" s="14">
        <v>5.01842105263158</v>
      </c>
      <c r="AA58" s="14">
        <v>5.55</v>
      </c>
      <c r="AB58" s="14">
        <v>4.7653846153846198</v>
      </c>
      <c r="AC58" s="14">
        <v>5.2705882352941202</v>
      </c>
      <c r="AD58" s="14">
        <v>6.2892857142857101</v>
      </c>
      <c r="AE58" s="14">
        <v>4.4593749999999996</v>
      </c>
      <c r="AF58" s="14">
        <v>5.4294117647058799</v>
      </c>
      <c r="AG58" s="14">
        <v>57.894736842105303</v>
      </c>
      <c r="AH58" s="14">
        <v>66.6666666666667</v>
      </c>
      <c r="AI58" s="14">
        <v>30.769230769230798</v>
      </c>
      <c r="AJ58" s="14">
        <v>52.941176470588204</v>
      </c>
      <c r="AK58" s="14">
        <v>64.285714285714306</v>
      </c>
      <c r="AL58" s="14">
        <v>37.5</v>
      </c>
      <c r="AM58" s="14">
        <v>64.705882352941202</v>
      </c>
    </row>
    <row r="59" spans="1:39" x14ac:dyDescent="0.2">
      <c r="A59" s="13">
        <v>58</v>
      </c>
      <c r="B59" s="13" t="s">
        <v>153</v>
      </c>
      <c r="C59" s="13" t="s">
        <v>154</v>
      </c>
      <c r="D59" s="13" t="s">
        <v>76</v>
      </c>
      <c r="E59" s="13">
        <v>4</v>
      </c>
      <c r="F59" s="13">
        <v>4</v>
      </c>
      <c r="G59" s="13">
        <v>2</v>
      </c>
      <c r="H59" s="13"/>
      <c r="I59" s="13"/>
      <c r="J59" s="13">
        <v>1</v>
      </c>
      <c r="K59" s="13">
        <v>4</v>
      </c>
      <c r="L59" s="14">
        <v>5.74</v>
      </c>
      <c r="M59" s="14">
        <v>5.51</v>
      </c>
      <c r="N59" s="14">
        <v>5.1050000000000004</v>
      </c>
      <c r="O59" s="14"/>
      <c r="P59" s="14"/>
      <c r="Q59" s="14">
        <v>7.13</v>
      </c>
      <c r="R59" s="14">
        <v>6.54</v>
      </c>
      <c r="S59" s="14">
        <v>5.8875000000000002</v>
      </c>
      <c r="T59" s="14">
        <v>5.69</v>
      </c>
      <c r="U59" s="14">
        <v>5.2750000000000004</v>
      </c>
      <c r="V59" s="14"/>
      <c r="W59" s="14"/>
      <c r="X59" s="14">
        <v>5.9</v>
      </c>
      <c r="Y59" s="14">
        <v>6.5250000000000004</v>
      </c>
      <c r="Z59" s="14">
        <v>4.6500000000000004</v>
      </c>
      <c r="AA59" s="14">
        <v>3.6</v>
      </c>
      <c r="AB59" s="14">
        <v>4.05</v>
      </c>
      <c r="AC59" s="14"/>
      <c r="AD59" s="14"/>
      <c r="AE59" s="14">
        <v>7.25</v>
      </c>
      <c r="AF59" s="14">
        <v>5.2</v>
      </c>
      <c r="AG59" s="14">
        <v>100</v>
      </c>
      <c r="AH59" s="14">
        <v>75</v>
      </c>
      <c r="AI59" s="14">
        <v>50</v>
      </c>
      <c r="AJ59" s="14"/>
      <c r="AK59" s="14"/>
      <c r="AL59" s="14">
        <v>100</v>
      </c>
      <c r="AM59" s="14">
        <v>75</v>
      </c>
    </row>
    <row r="60" spans="1:39" x14ac:dyDescent="0.2">
      <c r="A60" s="13">
        <v>59</v>
      </c>
      <c r="B60" s="13" t="s">
        <v>155</v>
      </c>
      <c r="C60" s="13" t="s">
        <v>66</v>
      </c>
      <c r="D60" s="13" t="s">
        <v>64</v>
      </c>
      <c r="E60" s="13">
        <v>50</v>
      </c>
      <c r="F60" s="13">
        <v>35</v>
      </c>
      <c r="G60" s="13">
        <v>41</v>
      </c>
      <c r="H60" s="13">
        <v>44</v>
      </c>
      <c r="I60" s="13">
        <v>44</v>
      </c>
      <c r="J60" s="13">
        <v>38</v>
      </c>
      <c r="K60" s="13"/>
      <c r="L60" s="14">
        <v>6.3003999999999998</v>
      </c>
      <c r="M60" s="14">
        <v>5.5985714285714296</v>
      </c>
      <c r="N60" s="14">
        <v>6.4282926829268296</v>
      </c>
      <c r="O60" s="14">
        <v>6.22068181818182</v>
      </c>
      <c r="P60" s="14">
        <v>6.1411363636363596</v>
      </c>
      <c r="Q60" s="14">
        <v>6.39</v>
      </c>
      <c r="R60" s="14"/>
      <c r="S60" s="14">
        <v>7.0739999999999998</v>
      </c>
      <c r="T60" s="14">
        <v>5.7685714285714296</v>
      </c>
      <c r="U60" s="14">
        <v>6.9097560975609804</v>
      </c>
      <c r="V60" s="14">
        <v>6.2386363636363598</v>
      </c>
      <c r="W60" s="14">
        <v>6.5750000000000002</v>
      </c>
      <c r="X60" s="14">
        <v>6.8815789473684204</v>
      </c>
      <c r="Y60" s="14"/>
      <c r="Z60" s="14">
        <v>5.53</v>
      </c>
      <c r="AA60" s="14">
        <v>5.4314285714285697</v>
      </c>
      <c r="AB60" s="14">
        <v>5.9512195121951201</v>
      </c>
      <c r="AC60" s="14">
        <v>6.2079545454545499</v>
      </c>
      <c r="AD60" s="14">
        <v>5.7125000000000004</v>
      </c>
      <c r="AE60" s="14">
        <v>5.9026315789473696</v>
      </c>
      <c r="AF60" s="14"/>
      <c r="AG60" s="14">
        <v>84</v>
      </c>
      <c r="AH60" s="14">
        <v>68.571428571428598</v>
      </c>
      <c r="AI60" s="14">
        <v>80.487804878048806</v>
      </c>
      <c r="AJ60" s="14">
        <v>75</v>
      </c>
      <c r="AK60" s="14">
        <v>77.272727272727295</v>
      </c>
      <c r="AL60" s="14">
        <v>89.473684210526301</v>
      </c>
      <c r="AM60" s="14"/>
    </row>
    <row r="61" spans="1:39" x14ac:dyDescent="0.2">
      <c r="A61" s="13">
        <v>60</v>
      </c>
      <c r="B61" s="13" t="s">
        <v>156</v>
      </c>
      <c r="C61" s="13" t="s">
        <v>157</v>
      </c>
      <c r="D61" s="13" t="s">
        <v>76</v>
      </c>
      <c r="E61" s="13">
        <v>9</v>
      </c>
      <c r="F61" s="13">
        <v>4</v>
      </c>
      <c r="G61" s="13">
        <v>3</v>
      </c>
      <c r="H61" s="13">
        <v>7</v>
      </c>
      <c r="I61" s="13">
        <v>3</v>
      </c>
      <c r="J61" s="13">
        <v>7</v>
      </c>
      <c r="K61" s="13">
        <v>8</v>
      </c>
      <c r="L61" s="14">
        <v>4.9466666666666699</v>
      </c>
      <c r="M61" s="14">
        <v>3.58</v>
      </c>
      <c r="N61" s="14">
        <v>6.51</v>
      </c>
      <c r="O61" s="14">
        <v>4.53857142857143</v>
      </c>
      <c r="P61" s="14">
        <v>4.6766666666666703</v>
      </c>
      <c r="Q61" s="14">
        <v>6.74714285714286</v>
      </c>
      <c r="R61" s="14">
        <v>4.8987499999999997</v>
      </c>
      <c r="S61" s="14">
        <v>4.4611111111111104</v>
      </c>
      <c r="T61" s="14">
        <v>3.4624999999999999</v>
      </c>
      <c r="U61" s="14">
        <v>5.8333333333333304</v>
      </c>
      <c r="V61" s="14">
        <v>3.3142857142857198</v>
      </c>
      <c r="W61" s="14">
        <v>4.45</v>
      </c>
      <c r="X61" s="14">
        <v>5.9857142857142902</v>
      </c>
      <c r="Y61" s="14">
        <v>4.05</v>
      </c>
      <c r="Z61" s="14">
        <v>4.6444444444444404</v>
      </c>
      <c r="AA61" s="14">
        <v>3.15</v>
      </c>
      <c r="AB61" s="14">
        <v>5.68333333333333</v>
      </c>
      <c r="AC61" s="14">
        <v>4.7357142857142902</v>
      </c>
      <c r="AD61" s="14">
        <v>3.4</v>
      </c>
      <c r="AE61" s="14">
        <v>6.29285714285714</v>
      </c>
      <c r="AF61" s="14">
        <v>4.5625</v>
      </c>
      <c r="AG61" s="14">
        <v>44.4444444444444</v>
      </c>
      <c r="AH61" s="14">
        <v>0</v>
      </c>
      <c r="AI61" s="14">
        <v>66.6666666666667</v>
      </c>
      <c r="AJ61" s="14">
        <v>14.285714285714301</v>
      </c>
      <c r="AK61" s="14">
        <v>33.3333333333333</v>
      </c>
      <c r="AL61" s="14">
        <v>85.714285714285694</v>
      </c>
      <c r="AM61" s="14">
        <v>50</v>
      </c>
    </row>
    <row r="62" spans="1:39" x14ac:dyDescent="0.2">
      <c r="A62" s="13">
        <v>61</v>
      </c>
      <c r="B62" s="13" t="s">
        <v>158</v>
      </c>
      <c r="C62" s="13" t="s">
        <v>103</v>
      </c>
      <c r="D62" s="13" t="s">
        <v>64</v>
      </c>
      <c r="E62" s="13">
        <v>31</v>
      </c>
      <c r="F62" s="13">
        <v>16</v>
      </c>
      <c r="G62" s="13">
        <v>35</v>
      </c>
      <c r="H62" s="13">
        <v>26</v>
      </c>
      <c r="I62" s="13">
        <v>44</v>
      </c>
      <c r="J62" s="13">
        <v>27</v>
      </c>
      <c r="K62" s="13">
        <v>33</v>
      </c>
      <c r="L62" s="14">
        <v>4.96354838709677</v>
      </c>
      <c r="M62" s="14">
        <v>5.2543749999999996</v>
      </c>
      <c r="N62" s="14">
        <v>5.67</v>
      </c>
      <c r="O62" s="14">
        <v>4.38038461538462</v>
      </c>
      <c r="P62" s="14">
        <v>5.4831818181818202</v>
      </c>
      <c r="Q62" s="14">
        <v>5.7951851851851899</v>
      </c>
      <c r="R62" s="14">
        <v>5.1618181818181803</v>
      </c>
      <c r="S62" s="14">
        <v>5.1370967741935498</v>
      </c>
      <c r="T62" s="14">
        <v>5.6012500000000003</v>
      </c>
      <c r="U62" s="14">
        <v>5.78857142857143</v>
      </c>
      <c r="V62" s="14">
        <v>4.0134615384615397</v>
      </c>
      <c r="W62" s="14">
        <v>5.7636363636363601</v>
      </c>
      <c r="X62" s="14">
        <v>6.0018518518518498</v>
      </c>
      <c r="Y62" s="14">
        <v>5.3757575757575804</v>
      </c>
      <c r="Z62" s="14">
        <v>4.25322580645161</v>
      </c>
      <c r="AA62" s="14">
        <v>4.4468750000000004</v>
      </c>
      <c r="AB62" s="14">
        <v>5.03571428571429</v>
      </c>
      <c r="AC62" s="14">
        <v>4.2423076923076897</v>
      </c>
      <c r="AD62" s="14">
        <v>4.5863636363636404</v>
      </c>
      <c r="AE62" s="14">
        <v>5.0314814814814799</v>
      </c>
      <c r="AF62" s="14">
        <v>4.3484848484848504</v>
      </c>
      <c r="AG62" s="14">
        <v>45.161290322580598</v>
      </c>
      <c r="AH62" s="14">
        <v>56.25</v>
      </c>
      <c r="AI62" s="14">
        <v>71.428571428571402</v>
      </c>
      <c r="AJ62" s="14">
        <v>34.615384615384599</v>
      </c>
      <c r="AK62" s="14">
        <v>61.363636363636402</v>
      </c>
      <c r="AL62" s="14">
        <v>66.6666666666667</v>
      </c>
      <c r="AM62" s="14">
        <v>63.636363636363598</v>
      </c>
    </row>
    <row r="63" spans="1:39" x14ac:dyDescent="0.2">
      <c r="A63" s="13">
        <v>62</v>
      </c>
      <c r="B63" s="13" t="s">
        <v>159</v>
      </c>
      <c r="C63" s="13" t="s">
        <v>160</v>
      </c>
      <c r="D63" s="13" t="s">
        <v>76</v>
      </c>
      <c r="E63" s="13">
        <v>9</v>
      </c>
      <c r="F63" s="13">
        <v>10</v>
      </c>
      <c r="G63" s="13">
        <v>14</v>
      </c>
      <c r="H63" s="13">
        <v>6</v>
      </c>
      <c r="I63" s="13">
        <v>8</v>
      </c>
      <c r="J63" s="13">
        <v>9</v>
      </c>
      <c r="K63" s="13">
        <v>13</v>
      </c>
      <c r="L63" s="14">
        <v>6.6044444444444501</v>
      </c>
      <c r="M63" s="14">
        <v>6.8129999999999997</v>
      </c>
      <c r="N63" s="14">
        <v>6.4578571428571401</v>
      </c>
      <c r="O63" s="14">
        <v>5.4583333333333304</v>
      </c>
      <c r="P63" s="14">
        <v>6.15</v>
      </c>
      <c r="Q63" s="14">
        <v>6.2188888888888902</v>
      </c>
      <c r="R63" s="14">
        <v>5.5923076923076902</v>
      </c>
      <c r="S63" s="14">
        <v>5.9777777777777796</v>
      </c>
      <c r="T63" s="14">
        <v>5.1829999999999998</v>
      </c>
      <c r="U63" s="14">
        <v>4.5607142857142904</v>
      </c>
      <c r="V63" s="14">
        <v>4.5916666666666703</v>
      </c>
      <c r="W63" s="14">
        <v>5.3125</v>
      </c>
      <c r="X63" s="14">
        <v>5.25</v>
      </c>
      <c r="Y63" s="14">
        <v>5.1615384615384601</v>
      </c>
      <c r="Z63" s="14">
        <v>6.1</v>
      </c>
      <c r="AA63" s="14">
        <v>7.22</v>
      </c>
      <c r="AB63" s="14">
        <v>6.6214285714285701</v>
      </c>
      <c r="AC63" s="14">
        <v>5.2583333333333302</v>
      </c>
      <c r="AD63" s="14">
        <v>5.3375000000000004</v>
      </c>
      <c r="AE63" s="14">
        <v>5.6111111111111098</v>
      </c>
      <c r="AF63" s="14">
        <v>4.8192307692307699</v>
      </c>
      <c r="AG63" s="14">
        <v>88.8888888888889</v>
      </c>
      <c r="AH63" s="14">
        <v>80</v>
      </c>
      <c r="AI63" s="14">
        <v>92.857142857142904</v>
      </c>
      <c r="AJ63" s="14">
        <v>50</v>
      </c>
      <c r="AK63" s="14">
        <v>87.5</v>
      </c>
      <c r="AL63" s="14">
        <v>66.6666666666667</v>
      </c>
      <c r="AM63" s="14">
        <v>53.846153846153904</v>
      </c>
    </row>
    <row r="64" spans="1:39" x14ac:dyDescent="0.2">
      <c r="A64" s="13">
        <v>63</v>
      </c>
      <c r="B64" s="13" t="s">
        <v>161</v>
      </c>
      <c r="C64" s="13" t="s">
        <v>162</v>
      </c>
      <c r="D64" s="13" t="s">
        <v>76</v>
      </c>
      <c r="E64" s="13">
        <v>11</v>
      </c>
      <c r="F64" s="13">
        <v>8</v>
      </c>
      <c r="G64" s="13">
        <v>10</v>
      </c>
      <c r="H64" s="13">
        <v>11</v>
      </c>
      <c r="I64" s="13">
        <v>13</v>
      </c>
      <c r="J64" s="13">
        <v>6</v>
      </c>
      <c r="K64" s="13">
        <v>10</v>
      </c>
      <c r="L64" s="14">
        <v>4.6318181818181801</v>
      </c>
      <c r="M64" s="14">
        <v>4.8949999999999996</v>
      </c>
      <c r="N64" s="14">
        <v>5.5149999999999997</v>
      </c>
      <c r="O64" s="14">
        <v>4.5254545454545498</v>
      </c>
      <c r="P64" s="14">
        <v>4.9284615384615398</v>
      </c>
      <c r="Q64" s="14">
        <v>5.4216666666666704</v>
      </c>
      <c r="R64" s="14">
        <v>5.3010000000000002</v>
      </c>
      <c r="S64" s="14">
        <v>5.0318181818181804</v>
      </c>
      <c r="T64" s="14">
        <v>5.4874999999999998</v>
      </c>
      <c r="U64" s="14">
        <v>5.8849999999999998</v>
      </c>
      <c r="V64" s="14">
        <v>4.3363636363636404</v>
      </c>
      <c r="W64" s="14">
        <v>5.15</v>
      </c>
      <c r="X64" s="14">
        <v>5.6749999999999998</v>
      </c>
      <c r="Y64" s="14">
        <v>5.6349999999999998</v>
      </c>
      <c r="Z64" s="14">
        <v>4.2363636363636399</v>
      </c>
      <c r="AA64" s="14">
        <v>4.3062500000000004</v>
      </c>
      <c r="AB64" s="14">
        <v>5.15</v>
      </c>
      <c r="AC64" s="14">
        <v>4.7181818181818196</v>
      </c>
      <c r="AD64" s="14">
        <v>4.7115384615384599</v>
      </c>
      <c r="AE64" s="14">
        <v>5.1749999999999998</v>
      </c>
      <c r="AF64" s="14">
        <v>4.9749999999999996</v>
      </c>
      <c r="AG64" s="14">
        <v>45.454545454545503</v>
      </c>
      <c r="AH64" s="14">
        <v>25</v>
      </c>
      <c r="AI64" s="14">
        <v>60</v>
      </c>
      <c r="AJ64" s="14">
        <v>36.363636363636402</v>
      </c>
      <c r="AK64" s="14">
        <v>38.461538461538503</v>
      </c>
      <c r="AL64" s="14">
        <v>50</v>
      </c>
      <c r="AM64" s="14">
        <v>50</v>
      </c>
    </row>
    <row r="65" spans="1:39" x14ac:dyDescent="0.2">
      <c r="A65" s="13">
        <v>64</v>
      </c>
      <c r="B65" s="13" t="s">
        <v>163</v>
      </c>
      <c r="C65" s="13" t="s">
        <v>164</v>
      </c>
      <c r="D65" s="13" t="s">
        <v>76</v>
      </c>
      <c r="E65" s="13">
        <v>33</v>
      </c>
      <c r="F65" s="13">
        <v>39</v>
      </c>
      <c r="G65" s="13">
        <v>38</v>
      </c>
      <c r="H65" s="13">
        <v>25</v>
      </c>
      <c r="I65" s="13">
        <v>43</v>
      </c>
      <c r="J65" s="13">
        <v>43</v>
      </c>
      <c r="K65" s="13">
        <v>48</v>
      </c>
      <c r="L65" s="14">
        <v>5.2663636363636401</v>
      </c>
      <c r="M65" s="14">
        <v>4.6933333333333298</v>
      </c>
      <c r="N65" s="14">
        <v>5.65736842105263</v>
      </c>
      <c r="O65" s="14">
        <v>5.0491999999999999</v>
      </c>
      <c r="P65" s="14">
        <v>4.8686046511627898</v>
      </c>
      <c r="Q65" s="14">
        <v>5.4481395348837198</v>
      </c>
      <c r="R65" s="14">
        <v>5.0372916666666701</v>
      </c>
      <c r="S65" s="14">
        <v>5.8772727272727296</v>
      </c>
      <c r="T65" s="14">
        <v>5.22435897435897</v>
      </c>
      <c r="U65" s="14">
        <v>6.0578947368421101</v>
      </c>
      <c r="V65" s="14">
        <v>5.1219999999999999</v>
      </c>
      <c r="W65" s="14">
        <v>5.35813953488372</v>
      </c>
      <c r="X65" s="14">
        <v>5.9325581395348799</v>
      </c>
      <c r="Y65" s="14">
        <v>5.5677083333333304</v>
      </c>
      <c r="Z65" s="14">
        <v>4.6590909090909101</v>
      </c>
      <c r="AA65" s="14">
        <v>4.1666666666666696</v>
      </c>
      <c r="AB65" s="14">
        <v>5.2605263157894697</v>
      </c>
      <c r="AC65" s="14">
        <v>4.9820000000000002</v>
      </c>
      <c r="AD65" s="14">
        <v>4.3848837209302296</v>
      </c>
      <c r="AE65" s="14">
        <v>4.96976744186047</v>
      </c>
      <c r="AF65" s="14">
        <v>4.51145833333333</v>
      </c>
      <c r="AG65" s="14">
        <v>45.454545454545503</v>
      </c>
      <c r="AH65" s="14">
        <v>41.025641025641001</v>
      </c>
      <c r="AI65" s="14">
        <v>60.526315789473699</v>
      </c>
      <c r="AJ65" s="14">
        <v>44</v>
      </c>
      <c r="AK65" s="14">
        <v>44.1860465116279</v>
      </c>
      <c r="AL65" s="14">
        <v>62.790697674418603</v>
      </c>
      <c r="AM65" s="14">
        <v>47.9166666666667</v>
      </c>
    </row>
    <row r="66" spans="1:39" x14ac:dyDescent="0.2">
      <c r="A66" s="13">
        <v>65</v>
      </c>
      <c r="B66" s="13" t="s">
        <v>165</v>
      </c>
      <c r="C66" s="13" t="s">
        <v>107</v>
      </c>
      <c r="D66" s="13" t="s">
        <v>64</v>
      </c>
      <c r="E66" s="13">
        <v>6</v>
      </c>
      <c r="F66" s="13">
        <v>2</v>
      </c>
      <c r="G66" s="13">
        <v>5</v>
      </c>
      <c r="H66" s="13">
        <v>5</v>
      </c>
      <c r="I66" s="13">
        <v>8</v>
      </c>
      <c r="J66" s="13">
        <v>8</v>
      </c>
      <c r="K66" s="13">
        <v>10</v>
      </c>
      <c r="L66" s="14">
        <v>6.2383333333333297</v>
      </c>
      <c r="M66" s="14">
        <v>4.8650000000000002</v>
      </c>
      <c r="N66" s="14">
        <v>3.8260000000000001</v>
      </c>
      <c r="O66" s="14">
        <v>2.8839999999999999</v>
      </c>
      <c r="P66" s="14">
        <v>3.2262499999999998</v>
      </c>
      <c r="Q66" s="14">
        <v>3.0074999999999998</v>
      </c>
      <c r="R66" s="14">
        <v>3.2589999999999999</v>
      </c>
      <c r="S66" s="14">
        <v>5.5833333333333304</v>
      </c>
      <c r="T66" s="14">
        <v>4.4000000000000004</v>
      </c>
      <c r="U66" s="14">
        <v>3.55</v>
      </c>
      <c r="V66" s="14">
        <v>2.34</v>
      </c>
      <c r="W66" s="14">
        <v>3.1875</v>
      </c>
      <c r="X66" s="14">
        <v>2.15</v>
      </c>
      <c r="Y66" s="14">
        <v>2.7149999999999999</v>
      </c>
      <c r="Z66" s="14">
        <v>6.4833333333333298</v>
      </c>
      <c r="AA66" s="14">
        <v>3.8</v>
      </c>
      <c r="AB66" s="14">
        <v>3.25</v>
      </c>
      <c r="AC66" s="14">
        <v>3.32</v>
      </c>
      <c r="AD66" s="14">
        <v>2.5625</v>
      </c>
      <c r="AE66" s="14">
        <v>3.1937500000000001</v>
      </c>
      <c r="AF66" s="14">
        <v>3.105</v>
      </c>
      <c r="AG66" s="14">
        <v>83.3333333333333</v>
      </c>
      <c r="AH66" s="14">
        <v>50</v>
      </c>
      <c r="AI66" s="14">
        <v>20</v>
      </c>
      <c r="AJ66" s="14">
        <v>0</v>
      </c>
      <c r="AK66" s="14">
        <v>0</v>
      </c>
      <c r="AL66" s="14">
        <v>0</v>
      </c>
      <c r="AM66" s="14">
        <v>0</v>
      </c>
    </row>
    <row r="67" spans="1:39" x14ac:dyDescent="0.2">
      <c r="A67" s="13">
        <v>66</v>
      </c>
      <c r="B67" s="13" t="s">
        <v>166</v>
      </c>
      <c r="C67" s="13" t="s">
        <v>167</v>
      </c>
      <c r="D67" s="13" t="s">
        <v>76</v>
      </c>
      <c r="E67" s="13">
        <v>24</v>
      </c>
      <c r="F67" s="13">
        <v>14</v>
      </c>
      <c r="G67" s="13">
        <v>30</v>
      </c>
      <c r="H67" s="13">
        <v>13</v>
      </c>
      <c r="I67" s="13">
        <v>20</v>
      </c>
      <c r="J67" s="13">
        <v>25</v>
      </c>
      <c r="K67" s="13"/>
      <c r="L67" s="14">
        <v>5.9050000000000002</v>
      </c>
      <c r="M67" s="14">
        <v>4.5121428571428597</v>
      </c>
      <c r="N67" s="14">
        <v>5.2450000000000001</v>
      </c>
      <c r="O67" s="14">
        <v>6.0676923076923099</v>
      </c>
      <c r="P67" s="14">
        <v>4.7949999999999999</v>
      </c>
      <c r="Q67" s="14">
        <v>6.1791999999999998</v>
      </c>
      <c r="R67" s="14"/>
      <c r="S67" s="14">
        <v>6.9937500000000004</v>
      </c>
      <c r="T67" s="14">
        <v>4.6821428571428596</v>
      </c>
      <c r="U67" s="14">
        <v>5.6283333333333303</v>
      </c>
      <c r="V67" s="14">
        <v>6.6461538461538501</v>
      </c>
      <c r="W67" s="14">
        <v>5.4749999999999996</v>
      </c>
      <c r="X67" s="14">
        <v>6.2140000000000004</v>
      </c>
      <c r="Y67" s="14"/>
      <c r="Z67" s="14">
        <v>4.8208333333333302</v>
      </c>
      <c r="AA67" s="14">
        <v>4.3464285714285698</v>
      </c>
      <c r="AB67" s="14">
        <v>4.8666666666666698</v>
      </c>
      <c r="AC67" s="14">
        <v>5.4961538461538497</v>
      </c>
      <c r="AD67" s="14">
        <v>4.12</v>
      </c>
      <c r="AE67" s="14">
        <v>6.15</v>
      </c>
      <c r="AF67" s="14"/>
      <c r="AG67" s="14">
        <v>75</v>
      </c>
      <c r="AH67" s="14">
        <v>42.857142857142897</v>
      </c>
      <c r="AI67" s="14">
        <v>60</v>
      </c>
      <c r="AJ67" s="14">
        <v>61.538461538461497</v>
      </c>
      <c r="AK67" s="14">
        <v>30</v>
      </c>
      <c r="AL67" s="14">
        <v>76</v>
      </c>
      <c r="AM67" s="14"/>
    </row>
    <row r="68" spans="1:39" x14ac:dyDescent="0.2">
      <c r="A68" s="13">
        <v>67</v>
      </c>
      <c r="B68" s="13" t="s">
        <v>168</v>
      </c>
      <c r="C68" s="13" t="s">
        <v>169</v>
      </c>
      <c r="D68" s="13" t="s">
        <v>76</v>
      </c>
      <c r="E68" s="13">
        <v>9</v>
      </c>
      <c r="F68" s="13">
        <v>6</v>
      </c>
      <c r="G68" s="13">
        <v>10</v>
      </c>
      <c r="H68" s="13">
        <v>16</v>
      </c>
      <c r="I68" s="13">
        <v>11</v>
      </c>
      <c r="J68" s="13">
        <v>9</v>
      </c>
      <c r="K68" s="13">
        <v>8</v>
      </c>
      <c r="L68" s="14">
        <v>6.79</v>
      </c>
      <c r="M68" s="14">
        <v>6.3233333333333297</v>
      </c>
      <c r="N68" s="14">
        <v>5.0369999999999999</v>
      </c>
      <c r="O68" s="14">
        <v>5.86</v>
      </c>
      <c r="P68" s="14">
        <v>4.47</v>
      </c>
      <c r="Q68" s="14">
        <v>5.0999999999999996</v>
      </c>
      <c r="R68" s="14">
        <v>5.5625</v>
      </c>
      <c r="S68" s="14">
        <v>7.6055555555555596</v>
      </c>
      <c r="T68" s="14">
        <v>6.9916666666666698</v>
      </c>
      <c r="U68" s="14">
        <v>5.7750000000000004</v>
      </c>
      <c r="V68" s="14">
        <v>5.7</v>
      </c>
      <c r="W68" s="14">
        <v>4.9000000000000004</v>
      </c>
      <c r="X68" s="14">
        <v>5.24444444444444</v>
      </c>
      <c r="Y68" s="14">
        <v>5.5187499999999998</v>
      </c>
      <c r="Z68" s="14">
        <v>5.9777777777777796</v>
      </c>
      <c r="AA68" s="14">
        <v>5.6583333333333297</v>
      </c>
      <c r="AB68" s="14">
        <v>4.3049999999999997</v>
      </c>
      <c r="AC68" s="14">
        <v>6.0250000000000004</v>
      </c>
      <c r="AD68" s="14">
        <v>4.0454545454545503</v>
      </c>
      <c r="AE68" s="14">
        <v>4.9611111111111104</v>
      </c>
      <c r="AF68" s="14">
        <v>5.6124999999999998</v>
      </c>
      <c r="AG68" s="14">
        <v>88.8888888888889</v>
      </c>
      <c r="AH68" s="14">
        <v>66.6666666666667</v>
      </c>
      <c r="AI68" s="14">
        <v>40</v>
      </c>
      <c r="AJ68" s="14">
        <v>68.75</v>
      </c>
      <c r="AK68" s="14">
        <v>27.272727272727298</v>
      </c>
      <c r="AL68" s="14">
        <v>44.4444444444444</v>
      </c>
      <c r="AM68" s="14">
        <v>50</v>
      </c>
    </row>
    <row r="69" spans="1:39" x14ac:dyDescent="0.2">
      <c r="A69" s="13">
        <v>68</v>
      </c>
      <c r="B69" s="13" t="s">
        <v>170</v>
      </c>
      <c r="C69" s="13" t="s">
        <v>171</v>
      </c>
      <c r="D69" s="13" t="s">
        <v>76</v>
      </c>
      <c r="E69" s="13">
        <v>10</v>
      </c>
      <c r="F69" s="13">
        <v>10</v>
      </c>
      <c r="G69" s="13">
        <v>15</v>
      </c>
      <c r="H69" s="13">
        <v>11</v>
      </c>
      <c r="I69" s="13">
        <v>16</v>
      </c>
      <c r="J69" s="13">
        <v>8</v>
      </c>
      <c r="K69" s="13"/>
      <c r="L69" s="14">
        <v>6.9470000000000001</v>
      </c>
      <c r="M69" s="14">
        <v>5.4160000000000004</v>
      </c>
      <c r="N69" s="14">
        <v>7.218</v>
      </c>
      <c r="O69" s="14">
        <v>6.2545454545454504</v>
      </c>
      <c r="P69" s="14">
        <v>5.9137500000000003</v>
      </c>
      <c r="Q69" s="14">
        <v>5.8650000000000002</v>
      </c>
      <c r="R69" s="14"/>
      <c r="S69" s="14">
        <v>7.6050000000000004</v>
      </c>
      <c r="T69" s="14">
        <v>6.2750000000000004</v>
      </c>
      <c r="U69" s="14">
        <v>7.6366666666666703</v>
      </c>
      <c r="V69" s="14">
        <v>6.5863636363636404</v>
      </c>
      <c r="W69" s="14">
        <v>5.8093750000000002</v>
      </c>
      <c r="X69" s="14">
        <v>5.9187500000000002</v>
      </c>
      <c r="Y69" s="14"/>
      <c r="Z69" s="14">
        <v>6.2949999999999999</v>
      </c>
      <c r="AA69" s="14">
        <v>4.5599999999999996</v>
      </c>
      <c r="AB69" s="14">
        <v>6.8033333333333301</v>
      </c>
      <c r="AC69" s="14">
        <v>5.9272727272727304</v>
      </c>
      <c r="AD69" s="14">
        <v>6.0218749999999996</v>
      </c>
      <c r="AE69" s="14">
        <v>5.8187499999999996</v>
      </c>
      <c r="AF69" s="14"/>
      <c r="AG69" s="14">
        <v>80</v>
      </c>
      <c r="AH69" s="14">
        <v>80</v>
      </c>
      <c r="AI69" s="14">
        <v>93.3333333333333</v>
      </c>
      <c r="AJ69" s="14">
        <v>72.727272727272705</v>
      </c>
      <c r="AK69" s="14">
        <v>81.25</v>
      </c>
      <c r="AL69" s="14">
        <v>62.5</v>
      </c>
      <c r="AM69" s="14"/>
    </row>
    <row r="70" spans="1:39" x14ac:dyDescent="0.2">
      <c r="A70" s="13">
        <v>69</v>
      </c>
      <c r="B70" s="13" t="s">
        <v>172</v>
      </c>
      <c r="C70" s="13" t="s">
        <v>173</v>
      </c>
      <c r="D70" s="13" t="s">
        <v>76</v>
      </c>
      <c r="E70" s="13">
        <v>10</v>
      </c>
      <c r="F70" s="13">
        <v>7</v>
      </c>
      <c r="G70" s="13">
        <v>6</v>
      </c>
      <c r="H70" s="13">
        <v>6</v>
      </c>
      <c r="I70" s="13">
        <v>3</v>
      </c>
      <c r="J70" s="13">
        <v>9</v>
      </c>
      <c r="K70" s="13">
        <v>5</v>
      </c>
      <c r="L70" s="14">
        <v>6.05</v>
      </c>
      <c r="M70" s="14">
        <v>6.1685714285714299</v>
      </c>
      <c r="N70" s="14">
        <v>5.4783333333333299</v>
      </c>
      <c r="O70" s="14">
        <v>4.8016666666666703</v>
      </c>
      <c r="P70" s="14">
        <v>6.08</v>
      </c>
      <c r="Q70" s="14">
        <v>5.6877777777777796</v>
      </c>
      <c r="R70" s="14">
        <v>4.1319999999999997</v>
      </c>
      <c r="S70" s="14">
        <v>4.59</v>
      </c>
      <c r="T70" s="14">
        <v>5.24</v>
      </c>
      <c r="U70" s="14">
        <v>4.4166666666666696</v>
      </c>
      <c r="V70" s="14">
        <v>3.9916666666666698</v>
      </c>
      <c r="W70" s="14">
        <v>5.3333333333333304</v>
      </c>
      <c r="X70" s="14">
        <v>4.93888888888889</v>
      </c>
      <c r="Y70" s="14">
        <v>3.75</v>
      </c>
      <c r="Z70" s="14">
        <v>5.64</v>
      </c>
      <c r="AA70" s="14">
        <v>6.0071428571428598</v>
      </c>
      <c r="AB70" s="14">
        <v>4.69166666666667</v>
      </c>
      <c r="AC70" s="14">
        <v>4.7750000000000004</v>
      </c>
      <c r="AD70" s="14">
        <v>4.7</v>
      </c>
      <c r="AE70" s="14">
        <v>4.9722222222222197</v>
      </c>
      <c r="AF70" s="14">
        <v>4.1399999999999997</v>
      </c>
      <c r="AG70" s="14">
        <v>80</v>
      </c>
      <c r="AH70" s="14">
        <v>71.428571428571402</v>
      </c>
      <c r="AI70" s="14">
        <v>66.6666666666667</v>
      </c>
      <c r="AJ70" s="14">
        <v>50</v>
      </c>
      <c r="AK70" s="14">
        <v>66.6666666666667</v>
      </c>
      <c r="AL70" s="14">
        <v>88.8888888888889</v>
      </c>
      <c r="AM70" s="14">
        <v>20</v>
      </c>
    </row>
    <row r="71" spans="1:39" x14ac:dyDescent="0.2">
      <c r="A71" s="13">
        <v>70</v>
      </c>
      <c r="B71" s="13" t="s">
        <v>174</v>
      </c>
      <c r="C71" s="13" t="s">
        <v>175</v>
      </c>
      <c r="D71" s="13" t="s">
        <v>76</v>
      </c>
      <c r="E71" s="13">
        <v>6</v>
      </c>
      <c r="F71" s="13">
        <v>6</v>
      </c>
      <c r="G71" s="13">
        <v>8</v>
      </c>
      <c r="H71" s="13">
        <v>9</v>
      </c>
      <c r="I71" s="13">
        <v>6</v>
      </c>
      <c r="J71" s="13">
        <v>6</v>
      </c>
      <c r="K71" s="13">
        <v>11</v>
      </c>
      <c r="L71" s="14">
        <v>5.83</v>
      </c>
      <c r="M71" s="14">
        <v>6.0233333333333299</v>
      </c>
      <c r="N71" s="14">
        <v>4.7937500000000002</v>
      </c>
      <c r="O71" s="14">
        <v>6.5688888888888899</v>
      </c>
      <c r="P71" s="14">
        <v>5.3266666666666698</v>
      </c>
      <c r="Q71" s="14">
        <v>6.1166666666666698</v>
      </c>
      <c r="R71" s="14">
        <v>5.4572727272727297</v>
      </c>
      <c r="S71" s="14">
        <v>4.56666666666667</v>
      </c>
      <c r="T71" s="14">
        <v>5.0049999999999999</v>
      </c>
      <c r="U71" s="14">
        <v>2.8</v>
      </c>
      <c r="V71" s="14">
        <v>4.6555555555555603</v>
      </c>
      <c r="W71" s="14">
        <v>3.8333333333333299</v>
      </c>
      <c r="X71" s="14">
        <v>4.7249999999999996</v>
      </c>
      <c r="Y71" s="14">
        <v>4.45</v>
      </c>
      <c r="Z71" s="14">
        <v>5.35</v>
      </c>
      <c r="AA71" s="14">
        <v>5.4833333333333298</v>
      </c>
      <c r="AB71" s="14">
        <v>4.7750000000000004</v>
      </c>
      <c r="AC71" s="14">
        <v>6.8388888888888903</v>
      </c>
      <c r="AD71" s="14">
        <v>5.0750000000000002</v>
      </c>
      <c r="AE71" s="14">
        <v>5.375</v>
      </c>
      <c r="AF71" s="14">
        <v>4.5681818181818201</v>
      </c>
      <c r="AG71" s="14">
        <v>66.6666666666667</v>
      </c>
      <c r="AH71" s="14">
        <v>100</v>
      </c>
      <c r="AI71" s="14">
        <v>25</v>
      </c>
      <c r="AJ71" s="14">
        <v>88.8888888888889</v>
      </c>
      <c r="AK71" s="14">
        <v>66.6666666666667</v>
      </c>
      <c r="AL71" s="14">
        <v>100</v>
      </c>
      <c r="AM71" s="14">
        <v>72.727272727272705</v>
      </c>
    </row>
    <row r="72" spans="1:39" x14ac:dyDescent="0.2">
      <c r="A72" s="13">
        <v>71</v>
      </c>
      <c r="B72" s="13" t="s">
        <v>176</v>
      </c>
      <c r="C72" s="13" t="s">
        <v>177</v>
      </c>
      <c r="D72" s="13" t="s">
        <v>76</v>
      </c>
      <c r="E72" s="13">
        <v>16</v>
      </c>
      <c r="F72" s="13">
        <v>22</v>
      </c>
      <c r="G72" s="13">
        <v>12</v>
      </c>
      <c r="H72" s="13">
        <v>8</v>
      </c>
      <c r="I72" s="13">
        <v>11</v>
      </c>
      <c r="J72" s="13">
        <v>13</v>
      </c>
      <c r="K72" s="13">
        <v>11</v>
      </c>
      <c r="L72" s="14">
        <v>4.5350000000000001</v>
      </c>
      <c r="M72" s="14">
        <v>4.9136363636363596</v>
      </c>
      <c r="N72" s="14">
        <v>4.7324999999999999</v>
      </c>
      <c r="O72" s="14">
        <v>4.0562500000000004</v>
      </c>
      <c r="P72" s="14">
        <v>4.55</v>
      </c>
      <c r="Q72" s="14">
        <v>5.4576923076923096</v>
      </c>
      <c r="R72" s="14">
        <v>4.1863636363636401</v>
      </c>
      <c r="S72" s="14">
        <v>4.53125</v>
      </c>
      <c r="T72" s="14">
        <v>4.9795454545454501</v>
      </c>
      <c r="U72" s="14">
        <v>4.6124999999999998</v>
      </c>
      <c r="V72" s="14">
        <v>3.875</v>
      </c>
      <c r="W72" s="14">
        <v>5.1090909090909102</v>
      </c>
      <c r="X72" s="14">
        <v>5.7807692307692298</v>
      </c>
      <c r="Y72" s="14">
        <v>4.3318181818181802</v>
      </c>
      <c r="Z72" s="14">
        <v>4.5437500000000002</v>
      </c>
      <c r="AA72" s="14">
        <v>4.8522727272727302</v>
      </c>
      <c r="AB72" s="14">
        <v>4.8583333333333298</v>
      </c>
      <c r="AC72" s="14">
        <v>4.2437500000000004</v>
      </c>
      <c r="AD72" s="14">
        <v>3.99545454545455</v>
      </c>
      <c r="AE72" s="14">
        <v>5.14230769230769</v>
      </c>
      <c r="AF72" s="14">
        <v>4.0454545454545503</v>
      </c>
      <c r="AG72" s="14">
        <v>50</v>
      </c>
      <c r="AH72" s="14">
        <v>50</v>
      </c>
      <c r="AI72" s="14">
        <v>16.6666666666667</v>
      </c>
      <c r="AJ72" s="14">
        <v>25</v>
      </c>
      <c r="AK72" s="14">
        <v>27.272727272727298</v>
      </c>
      <c r="AL72" s="14">
        <v>69.230769230769198</v>
      </c>
      <c r="AM72" s="14">
        <v>18.181818181818201</v>
      </c>
    </row>
    <row r="73" spans="1:39" x14ac:dyDescent="0.2">
      <c r="A73" s="13">
        <v>72</v>
      </c>
      <c r="B73" s="13" t="s">
        <v>178</v>
      </c>
      <c r="C73" s="13" t="s">
        <v>179</v>
      </c>
      <c r="D73" s="13" t="s">
        <v>76</v>
      </c>
      <c r="E73" s="13">
        <v>14</v>
      </c>
      <c r="F73" s="13">
        <v>11</v>
      </c>
      <c r="G73" s="13">
        <v>15</v>
      </c>
      <c r="H73" s="13">
        <v>11</v>
      </c>
      <c r="I73" s="13">
        <v>19</v>
      </c>
      <c r="J73" s="13">
        <v>20</v>
      </c>
      <c r="K73" s="13">
        <v>13</v>
      </c>
      <c r="L73" s="14">
        <v>6.03</v>
      </c>
      <c r="M73" s="14">
        <v>6.4572727272727297</v>
      </c>
      <c r="N73" s="14">
        <v>5.72</v>
      </c>
      <c r="O73" s="14">
        <v>7.1390909090909096</v>
      </c>
      <c r="P73" s="14">
        <v>5.6626315789473702</v>
      </c>
      <c r="Q73" s="14">
        <v>6.0330000000000004</v>
      </c>
      <c r="R73" s="14">
        <v>5.64</v>
      </c>
      <c r="S73" s="14">
        <v>6.4321428571428596</v>
      </c>
      <c r="T73" s="14">
        <v>7.0954545454545501</v>
      </c>
      <c r="U73" s="14">
        <v>5.7866666666666697</v>
      </c>
      <c r="V73" s="14">
        <v>7.2363636363636399</v>
      </c>
      <c r="W73" s="14">
        <v>6.2342105263157901</v>
      </c>
      <c r="X73" s="14">
        <v>6.6375000000000002</v>
      </c>
      <c r="Y73" s="14">
        <v>5.7115384615384599</v>
      </c>
      <c r="Z73" s="14">
        <v>5.6321428571428598</v>
      </c>
      <c r="AA73" s="14">
        <v>5.8227272727272696</v>
      </c>
      <c r="AB73" s="14">
        <v>5.6566666666666698</v>
      </c>
      <c r="AC73" s="14">
        <v>7.0454545454545503</v>
      </c>
      <c r="AD73" s="14">
        <v>5.0973684210526304</v>
      </c>
      <c r="AE73" s="14">
        <v>5.4325000000000001</v>
      </c>
      <c r="AF73" s="14">
        <v>5.5730769230769202</v>
      </c>
      <c r="AG73" s="14">
        <v>57.142857142857103</v>
      </c>
      <c r="AH73" s="14">
        <v>81.818181818181799</v>
      </c>
      <c r="AI73" s="14">
        <v>66.6666666666667</v>
      </c>
      <c r="AJ73" s="14">
        <v>100</v>
      </c>
      <c r="AK73" s="14">
        <v>47.368421052631597</v>
      </c>
      <c r="AL73" s="14">
        <v>75</v>
      </c>
      <c r="AM73" s="14">
        <v>76.923076923076906</v>
      </c>
    </row>
    <row r="74" spans="1:39" x14ac:dyDescent="0.2">
      <c r="A74" s="13">
        <v>73</v>
      </c>
      <c r="B74" s="13" t="s">
        <v>180</v>
      </c>
      <c r="C74" s="13" t="s">
        <v>181</v>
      </c>
      <c r="D74" s="13" t="s">
        <v>76</v>
      </c>
      <c r="E74" s="13">
        <v>5</v>
      </c>
      <c r="F74" s="13">
        <v>4</v>
      </c>
      <c r="G74" s="13">
        <v>11</v>
      </c>
      <c r="H74" s="13">
        <v>11</v>
      </c>
      <c r="I74" s="13">
        <v>10</v>
      </c>
      <c r="J74" s="13">
        <v>13</v>
      </c>
      <c r="K74" s="13">
        <v>14</v>
      </c>
      <c r="L74" s="14">
        <v>6.3520000000000003</v>
      </c>
      <c r="M74" s="14">
        <v>5.76</v>
      </c>
      <c r="N74" s="14">
        <v>6.5045454545454504</v>
      </c>
      <c r="O74" s="14">
        <v>5.5054545454545503</v>
      </c>
      <c r="P74" s="14">
        <v>5.6909999999999998</v>
      </c>
      <c r="Q74" s="14">
        <v>6.7715384615384604</v>
      </c>
      <c r="R74" s="14">
        <v>7.1328571428571399</v>
      </c>
      <c r="S74" s="14">
        <v>6.38</v>
      </c>
      <c r="T74" s="14">
        <v>5.9</v>
      </c>
      <c r="U74" s="14">
        <v>6.6409090909090898</v>
      </c>
      <c r="V74" s="14">
        <v>4.8681818181818199</v>
      </c>
      <c r="W74" s="14">
        <v>5.875</v>
      </c>
      <c r="X74" s="14">
        <v>6.6615384615384601</v>
      </c>
      <c r="Y74" s="14">
        <v>7.1571428571428601</v>
      </c>
      <c r="Z74" s="14">
        <v>6.33</v>
      </c>
      <c r="AA74" s="14">
        <v>5.625</v>
      </c>
      <c r="AB74" s="14">
        <v>6.3727272727272704</v>
      </c>
      <c r="AC74" s="14">
        <v>6.1454545454545499</v>
      </c>
      <c r="AD74" s="14">
        <v>5.51</v>
      </c>
      <c r="AE74" s="14">
        <v>6.8846153846153904</v>
      </c>
      <c r="AF74" s="14">
        <v>7.1142857142857103</v>
      </c>
      <c r="AG74" s="14">
        <v>80</v>
      </c>
      <c r="AH74" s="14">
        <v>50</v>
      </c>
      <c r="AI74" s="14">
        <v>81.818181818181799</v>
      </c>
      <c r="AJ74" s="14">
        <v>54.545454545454497</v>
      </c>
      <c r="AK74" s="14">
        <v>70</v>
      </c>
      <c r="AL74" s="14">
        <v>84.615384615384599</v>
      </c>
      <c r="AM74" s="14">
        <v>92.857142857142904</v>
      </c>
    </row>
    <row r="75" spans="1:39" x14ac:dyDescent="0.2">
      <c r="A75" s="13">
        <v>74</v>
      </c>
      <c r="B75" s="13" t="s">
        <v>182</v>
      </c>
      <c r="C75" s="13" t="s">
        <v>183</v>
      </c>
      <c r="D75" s="13" t="s">
        <v>76</v>
      </c>
      <c r="E75" s="13">
        <v>11</v>
      </c>
      <c r="F75" s="13">
        <v>19</v>
      </c>
      <c r="G75" s="13">
        <v>7</v>
      </c>
      <c r="H75" s="13">
        <v>15</v>
      </c>
      <c r="I75" s="13">
        <v>13</v>
      </c>
      <c r="J75" s="13">
        <v>16</v>
      </c>
      <c r="K75" s="13">
        <v>20</v>
      </c>
      <c r="L75" s="14">
        <v>5.6172727272727299</v>
      </c>
      <c r="M75" s="14">
        <v>6.2305263157894704</v>
      </c>
      <c r="N75" s="14">
        <v>6.0542857142857098</v>
      </c>
      <c r="O75" s="14">
        <v>5.5853333333333302</v>
      </c>
      <c r="P75" s="14">
        <v>5.7484615384615401</v>
      </c>
      <c r="Q75" s="14">
        <v>6.484375</v>
      </c>
      <c r="R75" s="14">
        <v>5.2285000000000004</v>
      </c>
      <c r="S75" s="14">
        <v>6.65</v>
      </c>
      <c r="T75" s="14">
        <v>6.8421052631579</v>
      </c>
      <c r="U75" s="14">
        <v>7.2571428571428598</v>
      </c>
      <c r="V75" s="14">
        <v>5.92</v>
      </c>
      <c r="W75" s="14">
        <v>6.3461538461538503</v>
      </c>
      <c r="X75" s="14">
        <v>7.3468749999999998</v>
      </c>
      <c r="Y75" s="14">
        <v>5.585</v>
      </c>
      <c r="Z75" s="14">
        <v>4.5909090909090899</v>
      </c>
      <c r="AA75" s="14">
        <v>5.6236842105263198</v>
      </c>
      <c r="AB75" s="14">
        <v>4.8571428571428603</v>
      </c>
      <c r="AC75" s="14">
        <v>5.2566666666666704</v>
      </c>
      <c r="AD75" s="14">
        <v>5.1538461538461497</v>
      </c>
      <c r="AE75" s="14">
        <v>5.625</v>
      </c>
      <c r="AF75" s="14">
        <v>4.8775000000000004</v>
      </c>
      <c r="AG75" s="14">
        <v>63.636363636363598</v>
      </c>
      <c r="AH75" s="14">
        <v>84.210526315789494</v>
      </c>
      <c r="AI75" s="14">
        <v>85.714285714285694</v>
      </c>
      <c r="AJ75" s="14">
        <v>53.3333333333333</v>
      </c>
      <c r="AK75" s="14">
        <v>84.615384615384599</v>
      </c>
      <c r="AL75" s="14">
        <v>81.25</v>
      </c>
      <c r="AM75" s="14">
        <v>50</v>
      </c>
    </row>
    <row r="76" spans="1:39" x14ac:dyDescent="0.2">
      <c r="A76" s="13">
        <v>75</v>
      </c>
      <c r="B76" s="13" t="s">
        <v>184</v>
      </c>
      <c r="C76" s="13" t="s">
        <v>185</v>
      </c>
      <c r="D76" s="13" t="s">
        <v>76</v>
      </c>
      <c r="E76" s="13">
        <v>11</v>
      </c>
      <c r="F76" s="13">
        <v>3</v>
      </c>
      <c r="G76" s="13">
        <v>10</v>
      </c>
      <c r="H76" s="13">
        <v>9</v>
      </c>
      <c r="I76" s="13">
        <v>10</v>
      </c>
      <c r="J76" s="13">
        <v>11</v>
      </c>
      <c r="K76" s="13">
        <v>10</v>
      </c>
      <c r="L76" s="14">
        <v>5.5554545454545501</v>
      </c>
      <c r="M76" s="14">
        <v>6.5066666666666704</v>
      </c>
      <c r="N76" s="14">
        <v>5.899</v>
      </c>
      <c r="O76" s="14">
        <v>5.69</v>
      </c>
      <c r="P76" s="14">
        <v>4.5069999999999997</v>
      </c>
      <c r="Q76" s="14">
        <v>5.7218181818181799</v>
      </c>
      <c r="R76" s="14">
        <v>5.6550000000000002</v>
      </c>
      <c r="S76" s="14">
        <v>6.0772727272727298</v>
      </c>
      <c r="T76" s="14">
        <v>7.25</v>
      </c>
      <c r="U76" s="14">
        <v>5.9450000000000003</v>
      </c>
      <c r="V76" s="14">
        <v>5.31666666666667</v>
      </c>
      <c r="W76" s="14">
        <v>4.8600000000000003</v>
      </c>
      <c r="X76" s="14">
        <v>6.4</v>
      </c>
      <c r="Y76" s="14">
        <v>6.2750000000000004</v>
      </c>
      <c r="Z76" s="14">
        <v>5.0363636363636397</v>
      </c>
      <c r="AA76" s="14">
        <v>5.7666666666666702</v>
      </c>
      <c r="AB76" s="14">
        <v>5.8550000000000004</v>
      </c>
      <c r="AC76" s="14">
        <v>6.06666666666667</v>
      </c>
      <c r="AD76" s="14">
        <v>4.16</v>
      </c>
      <c r="AE76" s="14">
        <v>5.05</v>
      </c>
      <c r="AF76" s="14">
        <v>5.04</v>
      </c>
      <c r="AG76" s="14">
        <v>54.545454545454497</v>
      </c>
      <c r="AH76" s="14">
        <v>100</v>
      </c>
      <c r="AI76" s="14">
        <v>80</v>
      </c>
      <c r="AJ76" s="14">
        <v>55.5555555555556</v>
      </c>
      <c r="AK76" s="14">
        <v>40</v>
      </c>
      <c r="AL76" s="14">
        <v>54.545454545454497</v>
      </c>
      <c r="AM76" s="14">
        <v>90</v>
      </c>
    </row>
    <row r="77" spans="1:39" x14ac:dyDescent="0.2">
      <c r="A77" s="13">
        <v>76</v>
      </c>
      <c r="B77" s="13" t="s">
        <v>186</v>
      </c>
      <c r="C77" s="13" t="s">
        <v>187</v>
      </c>
      <c r="D77" s="13" t="s">
        <v>76</v>
      </c>
      <c r="E77" s="13">
        <v>13</v>
      </c>
      <c r="F77" s="13">
        <v>11</v>
      </c>
      <c r="G77" s="13">
        <v>15</v>
      </c>
      <c r="H77" s="13">
        <v>13</v>
      </c>
      <c r="I77" s="13">
        <v>13</v>
      </c>
      <c r="J77" s="13">
        <v>20</v>
      </c>
      <c r="K77" s="13">
        <v>13</v>
      </c>
      <c r="L77" s="14">
        <v>6.5615384615384604</v>
      </c>
      <c r="M77" s="14">
        <v>4.9018181818181796</v>
      </c>
      <c r="N77" s="14">
        <v>5.7939999999999996</v>
      </c>
      <c r="O77" s="14">
        <v>6.0938461538461501</v>
      </c>
      <c r="P77" s="14">
        <v>4.9476923076923098</v>
      </c>
      <c r="Q77" s="14">
        <v>5.6265000000000001</v>
      </c>
      <c r="R77" s="14">
        <v>5.9361538461538501</v>
      </c>
      <c r="S77" s="14">
        <v>7.2</v>
      </c>
      <c r="T77" s="14">
        <v>5.7818181818181804</v>
      </c>
      <c r="U77" s="14">
        <v>6.1466666666666701</v>
      </c>
      <c r="V77" s="14">
        <v>6.14230769230769</v>
      </c>
      <c r="W77" s="14">
        <v>5.3115384615384604</v>
      </c>
      <c r="X77" s="14">
        <v>5.9450000000000003</v>
      </c>
      <c r="Y77" s="14">
        <v>6.4269230769230798</v>
      </c>
      <c r="Z77" s="14">
        <v>5.9269230769230798</v>
      </c>
      <c r="AA77" s="14">
        <v>4.02727272727273</v>
      </c>
      <c r="AB77" s="14">
        <v>5.4466666666666699</v>
      </c>
      <c r="AC77" s="14">
        <v>6.05</v>
      </c>
      <c r="AD77" s="14">
        <v>4.5884615384615399</v>
      </c>
      <c r="AE77" s="14">
        <v>5.3125</v>
      </c>
      <c r="AF77" s="14">
        <v>5.45</v>
      </c>
      <c r="AG77" s="14">
        <v>69.230769230769198</v>
      </c>
      <c r="AH77" s="14">
        <v>45.454545454545503</v>
      </c>
      <c r="AI77" s="14">
        <v>80</v>
      </c>
      <c r="AJ77" s="14">
        <v>61.538461538461497</v>
      </c>
      <c r="AK77" s="14">
        <v>46.153846153846203</v>
      </c>
      <c r="AL77" s="14">
        <v>65</v>
      </c>
      <c r="AM77" s="14">
        <v>69.230769230769198</v>
      </c>
    </row>
    <row r="78" spans="1:39" x14ac:dyDescent="0.2">
      <c r="A78" s="13">
        <v>77</v>
      </c>
      <c r="B78" s="13" t="s">
        <v>188</v>
      </c>
      <c r="C78" s="13" t="s">
        <v>189</v>
      </c>
      <c r="D78" s="13" t="s">
        <v>76</v>
      </c>
      <c r="E78" s="13">
        <v>16</v>
      </c>
      <c r="F78" s="13">
        <v>10</v>
      </c>
      <c r="G78" s="13">
        <v>9</v>
      </c>
      <c r="H78" s="13">
        <v>14</v>
      </c>
      <c r="I78" s="13">
        <v>10</v>
      </c>
      <c r="J78" s="13">
        <v>14</v>
      </c>
      <c r="K78" s="13">
        <v>13</v>
      </c>
      <c r="L78" s="14">
        <v>5.9874999999999998</v>
      </c>
      <c r="M78" s="14">
        <v>5.5990000000000002</v>
      </c>
      <c r="N78" s="14">
        <v>6.8622222222222202</v>
      </c>
      <c r="O78" s="14">
        <v>5.51</v>
      </c>
      <c r="P78" s="14">
        <v>5.9649999999999999</v>
      </c>
      <c r="Q78" s="14">
        <v>5.04285714285714</v>
      </c>
      <c r="R78" s="14">
        <v>5.2946153846153798</v>
      </c>
      <c r="S78" s="14">
        <v>6.34375</v>
      </c>
      <c r="T78" s="14">
        <v>6.5149999999999997</v>
      </c>
      <c r="U78" s="14">
        <v>7.06111111111111</v>
      </c>
      <c r="V78" s="14">
        <v>5.6392857142857098</v>
      </c>
      <c r="W78" s="14">
        <v>6.86</v>
      </c>
      <c r="X78" s="14">
        <v>5.7785714285714302</v>
      </c>
      <c r="Y78" s="14">
        <v>5.9961538461538497</v>
      </c>
      <c r="Z78" s="14">
        <v>5.6343750000000004</v>
      </c>
      <c r="AA78" s="14">
        <v>4.6900000000000004</v>
      </c>
      <c r="AB78" s="14">
        <v>6.6666666666666696</v>
      </c>
      <c r="AC78" s="14">
        <v>5.3857142857142897</v>
      </c>
      <c r="AD78" s="14">
        <v>5.0750000000000002</v>
      </c>
      <c r="AE78" s="14">
        <v>4.3107142857142904</v>
      </c>
      <c r="AF78" s="14">
        <v>4.5999999999999996</v>
      </c>
      <c r="AG78" s="14">
        <v>75</v>
      </c>
      <c r="AH78" s="14">
        <v>60</v>
      </c>
      <c r="AI78" s="14">
        <v>100</v>
      </c>
      <c r="AJ78" s="14">
        <v>50</v>
      </c>
      <c r="AK78" s="14">
        <v>70</v>
      </c>
      <c r="AL78" s="14">
        <v>50</v>
      </c>
      <c r="AM78" s="14">
        <v>38.461538461538503</v>
      </c>
    </row>
    <row r="79" spans="1:39" x14ac:dyDescent="0.2">
      <c r="A79" s="13">
        <v>78</v>
      </c>
      <c r="B79" s="13" t="s">
        <v>190</v>
      </c>
      <c r="C79" s="13" t="s">
        <v>191</v>
      </c>
      <c r="D79" s="13" t="s">
        <v>76</v>
      </c>
      <c r="E79" s="13">
        <v>10</v>
      </c>
      <c r="F79" s="13">
        <v>2</v>
      </c>
      <c r="G79" s="13">
        <v>6</v>
      </c>
      <c r="H79" s="13">
        <v>7</v>
      </c>
      <c r="I79" s="13">
        <v>1</v>
      </c>
      <c r="J79" s="13">
        <v>4</v>
      </c>
      <c r="K79" s="13">
        <v>4</v>
      </c>
      <c r="L79" s="14">
        <v>5.4409999999999998</v>
      </c>
      <c r="M79" s="14">
        <v>4.835</v>
      </c>
      <c r="N79" s="14">
        <v>5.60666666666667</v>
      </c>
      <c r="O79" s="14">
        <v>5.9371428571428604</v>
      </c>
      <c r="P79" s="14">
        <v>4.6500000000000004</v>
      </c>
      <c r="Q79" s="14">
        <v>4.1775000000000002</v>
      </c>
      <c r="R79" s="14">
        <v>3.2475000000000001</v>
      </c>
      <c r="S79" s="14">
        <v>6.165</v>
      </c>
      <c r="T79" s="14">
        <v>5.375</v>
      </c>
      <c r="U79" s="14">
        <v>5.9583333333333304</v>
      </c>
      <c r="V79" s="14">
        <v>6.4357142857142904</v>
      </c>
      <c r="W79" s="14">
        <v>4.25</v>
      </c>
      <c r="X79" s="14">
        <v>4.7374999999999998</v>
      </c>
      <c r="Y79" s="14">
        <v>3.375</v>
      </c>
      <c r="Z79" s="14">
        <v>4.72</v>
      </c>
      <c r="AA79" s="14">
        <v>4.3</v>
      </c>
      <c r="AB79" s="14">
        <v>5.2583333333333302</v>
      </c>
      <c r="AC79" s="14">
        <v>5.4428571428571404</v>
      </c>
      <c r="AD79" s="14">
        <v>5.05</v>
      </c>
      <c r="AE79" s="14">
        <v>3.625</v>
      </c>
      <c r="AF79" s="14">
        <v>3.125</v>
      </c>
      <c r="AG79" s="14">
        <v>50</v>
      </c>
      <c r="AH79" s="14">
        <v>50</v>
      </c>
      <c r="AI79" s="14">
        <v>83.3333333333333</v>
      </c>
      <c r="AJ79" s="14">
        <v>71.428571428571402</v>
      </c>
      <c r="AK79" s="14">
        <v>0</v>
      </c>
      <c r="AL79" s="14">
        <v>0</v>
      </c>
      <c r="AM79" s="14">
        <v>0</v>
      </c>
    </row>
    <row r="80" spans="1:39" x14ac:dyDescent="0.2">
      <c r="A80" s="13">
        <v>79</v>
      </c>
      <c r="B80" s="13" t="s">
        <v>192</v>
      </c>
      <c r="C80" s="13" t="s">
        <v>193</v>
      </c>
      <c r="D80" s="13" t="s">
        <v>76</v>
      </c>
      <c r="E80" s="13">
        <v>13</v>
      </c>
      <c r="F80" s="13">
        <v>8</v>
      </c>
      <c r="G80" s="13">
        <v>12</v>
      </c>
      <c r="H80" s="13">
        <v>13</v>
      </c>
      <c r="I80" s="13">
        <v>18</v>
      </c>
      <c r="J80" s="13">
        <v>15</v>
      </c>
      <c r="K80" s="13">
        <v>17</v>
      </c>
      <c r="L80" s="14">
        <v>7.1415384615384596</v>
      </c>
      <c r="M80" s="14">
        <v>6.6349999999999998</v>
      </c>
      <c r="N80" s="14">
        <v>5.01833333333333</v>
      </c>
      <c r="O80" s="14">
        <v>4.9576923076923096</v>
      </c>
      <c r="P80" s="14">
        <v>5.0650000000000004</v>
      </c>
      <c r="Q80" s="14">
        <v>5.1053333333333297</v>
      </c>
      <c r="R80" s="14">
        <v>5.9182352941176504</v>
      </c>
      <c r="S80" s="14">
        <v>7.5307692307692298</v>
      </c>
      <c r="T80" s="14">
        <v>7.4562499999999998</v>
      </c>
      <c r="U80" s="14">
        <v>5.9166666666666696</v>
      </c>
      <c r="V80" s="14">
        <v>5.3115384615384604</v>
      </c>
      <c r="W80" s="14">
        <v>5.7666666666666702</v>
      </c>
      <c r="X80" s="14">
        <v>5.6633333333333304</v>
      </c>
      <c r="Y80" s="14">
        <v>6.9</v>
      </c>
      <c r="Z80" s="14">
        <v>6.7576923076923103</v>
      </c>
      <c r="AA80" s="14">
        <v>5.8187499999999996</v>
      </c>
      <c r="AB80" s="14">
        <v>4.12083333333333</v>
      </c>
      <c r="AC80" s="14">
        <v>4.60769230769231</v>
      </c>
      <c r="AD80" s="14">
        <v>4.36944444444444</v>
      </c>
      <c r="AE80" s="14">
        <v>4.5533333333333301</v>
      </c>
      <c r="AF80" s="14">
        <v>4.9411764705882399</v>
      </c>
      <c r="AG80" s="14">
        <v>84.615384615384599</v>
      </c>
      <c r="AH80" s="14">
        <v>87.5</v>
      </c>
      <c r="AI80" s="14">
        <v>33.3333333333333</v>
      </c>
      <c r="AJ80" s="14">
        <v>38.461538461538503</v>
      </c>
      <c r="AK80" s="14">
        <v>50</v>
      </c>
      <c r="AL80" s="14">
        <v>46.6666666666667</v>
      </c>
      <c r="AM80" s="14">
        <v>76.470588235294102</v>
      </c>
    </row>
    <row r="81" spans="1:39" x14ac:dyDescent="0.2">
      <c r="A81" s="13">
        <v>80</v>
      </c>
      <c r="B81" s="13" t="s">
        <v>194</v>
      </c>
      <c r="C81" s="13" t="s">
        <v>195</v>
      </c>
      <c r="D81" s="13" t="s">
        <v>76</v>
      </c>
      <c r="E81" s="13">
        <v>4</v>
      </c>
      <c r="F81" s="13">
        <v>10</v>
      </c>
      <c r="G81" s="13">
        <v>5</v>
      </c>
      <c r="H81" s="13">
        <v>9</v>
      </c>
      <c r="I81" s="13">
        <v>4</v>
      </c>
      <c r="J81" s="13">
        <v>8</v>
      </c>
      <c r="K81" s="13">
        <v>5</v>
      </c>
      <c r="L81" s="14">
        <v>5.875</v>
      </c>
      <c r="M81" s="14">
        <v>6.032</v>
      </c>
      <c r="N81" s="14">
        <v>7.9359999999999999</v>
      </c>
      <c r="O81" s="14">
        <v>5.65</v>
      </c>
      <c r="P81" s="14">
        <v>6.99</v>
      </c>
      <c r="Q81" s="14">
        <v>6.1074999999999999</v>
      </c>
      <c r="R81" s="14">
        <v>7.7080000000000002</v>
      </c>
      <c r="S81" s="14">
        <v>6.4</v>
      </c>
      <c r="T81" s="14">
        <v>6.71</v>
      </c>
      <c r="U81" s="14">
        <v>8.57</v>
      </c>
      <c r="V81" s="14">
        <v>6.31111111111111</v>
      </c>
      <c r="W81" s="14">
        <v>7.875</v>
      </c>
      <c r="X81" s="14">
        <v>7.2249999999999996</v>
      </c>
      <c r="Y81" s="14">
        <v>8.15</v>
      </c>
      <c r="Z81" s="14">
        <v>5.35</v>
      </c>
      <c r="AA81" s="14">
        <v>5.36</v>
      </c>
      <c r="AB81" s="14">
        <v>7.31</v>
      </c>
      <c r="AC81" s="14">
        <v>4.99444444444444</v>
      </c>
      <c r="AD81" s="14">
        <v>6.1124999999999998</v>
      </c>
      <c r="AE81" s="14">
        <v>4.9937500000000004</v>
      </c>
      <c r="AF81" s="14">
        <v>7.27</v>
      </c>
      <c r="AG81" s="14">
        <v>75</v>
      </c>
      <c r="AH81" s="14">
        <v>70</v>
      </c>
      <c r="AI81" s="14">
        <v>80</v>
      </c>
      <c r="AJ81" s="14">
        <v>55.5555555555556</v>
      </c>
      <c r="AK81" s="14">
        <v>100</v>
      </c>
      <c r="AL81" s="14">
        <v>75</v>
      </c>
      <c r="AM81" s="14">
        <v>80</v>
      </c>
    </row>
    <row r="82" spans="1:39" x14ac:dyDescent="0.2">
      <c r="A82" s="13">
        <v>81</v>
      </c>
      <c r="B82" s="13" t="s">
        <v>196</v>
      </c>
      <c r="C82" s="13" t="s">
        <v>197</v>
      </c>
      <c r="D82" s="13" t="s">
        <v>76</v>
      </c>
      <c r="E82" s="13">
        <v>9</v>
      </c>
      <c r="F82" s="13">
        <v>3</v>
      </c>
      <c r="G82" s="13">
        <v>4</v>
      </c>
      <c r="H82" s="13">
        <v>8</v>
      </c>
      <c r="I82" s="13">
        <v>6</v>
      </c>
      <c r="J82" s="13">
        <v>2</v>
      </c>
      <c r="K82" s="13">
        <v>1</v>
      </c>
      <c r="L82" s="14">
        <v>4.74</v>
      </c>
      <c r="M82" s="14">
        <v>4.68</v>
      </c>
      <c r="N82" s="14">
        <v>6.6025</v>
      </c>
      <c r="O82" s="14">
        <v>5.7374999999999998</v>
      </c>
      <c r="P82" s="14">
        <v>5.5683333333333298</v>
      </c>
      <c r="Q82" s="14">
        <v>5.61</v>
      </c>
      <c r="R82" s="14">
        <v>2.92</v>
      </c>
      <c r="S82" s="14">
        <v>5.2888888888888896</v>
      </c>
      <c r="T82" s="14">
        <v>5.06666666666667</v>
      </c>
      <c r="U82" s="14">
        <v>6.9</v>
      </c>
      <c r="V82" s="14">
        <v>5.46875</v>
      </c>
      <c r="W82" s="14">
        <v>5.5166666666666702</v>
      </c>
      <c r="X82" s="14">
        <v>5.85</v>
      </c>
      <c r="Y82" s="14">
        <v>2.85</v>
      </c>
      <c r="Z82" s="14">
        <v>4.19444444444445</v>
      </c>
      <c r="AA82" s="14">
        <v>4.3</v>
      </c>
      <c r="AB82" s="14">
        <v>6.3125</v>
      </c>
      <c r="AC82" s="14">
        <v>6.0125000000000002</v>
      </c>
      <c r="AD82" s="14">
        <v>5.625</v>
      </c>
      <c r="AE82" s="14">
        <v>5.375</v>
      </c>
      <c r="AF82" s="14">
        <v>3</v>
      </c>
      <c r="AG82" s="14">
        <v>22.2222222222222</v>
      </c>
      <c r="AH82" s="14">
        <v>33.3333333333333</v>
      </c>
      <c r="AI82" s="14">
        <v>75</v>
      </c>
      <c r="AJ82" s="14">
        <v>62.5</v>
      </c>
      <c r="AK82" s="14">
        <v>50</v>
      </c>
      <c r="AL82" s="14">
        <v>50</v>
      </c>
      <c r="AM82" s="14">
        <v>0</v>
      </c>
    </row>
    <row r="83" spans="1:39" x14ac:dyDescent="0.2">
      <c r="A83" s="13">
        <v>82</v>
      </c>
      <c r="B83" s="13" t="s">
        <v>198</v>
      </c>
      <c r="C83" s="13" t="s">
        <v>199</v>
      </c>
      <c r="D83" s="13" t="s">
        <v>76</v>
      </c>
      <c r="E83" s="13">
        <v>6</v>
      </c>
      <c r="F83" s="13">
        <v>6</v>
      </c>
      <c r="G83" s="13">
        <v>6</v>
      </c>
      <c r="H83" s="13">
        <v>5</v>
      </c>
      <c r="I83" s="13">
        <v>8</v>
      </c>
      <c r="J83" s="13">
        <v>4</v>
      </c>
      <c r="K83" s="13">
        <v>9</v>
      </c>
      <c r="L83" s="14">
        <v>4.8016666666666703</v>
      </c>
      <c r="M83" s="14">
        <v>4.8433333333333302</v>
      </c>
      <c r="N83" s="14">
        <v>5.46</v>
      </c>
      <c r="O83" s="14">
        <v>5.0720000000000001</v>
      </c>
      <c r="P83" s="14">
        <v>4.6462500000000002</v>
      </c>
      <c r="Q83" s="14">
        <v>4.9974999999999996</v>
      </c>
      <c r="R83" s="14">
        <v>4.6466666666666701</v>
      </c>
      <c r="S83" s="14">
        <v>5.05833333333333</v>
      </c>
      <c r="T83" s="14">
        <v>6.0333333333333297</v>
      </c>
      <c r="U83" s="14">
        <v>5.4166666666666696</v>
      </c>
      <c r="V83" s="14">
        <v>4.72</v>
      </c>
      <c r="W83" s="14">
        <v>4.9124999999999996</v>
      </c>
      <c r="X83" s="14">
        <v>5.4</v>
      </c>
      <c r="Y83" s="14">
        <v>4.9555555555555602</v>
      </c>
      <c r="Z83" s="14">
        <v>4.55</v>
      </c>
      <c r="AA83" s="14">
        <v>3.6583333333333301</v>
      </c>
      <c r="AB83" s="14">
        <v>5.5083333333333302</v>
      </c>
      <c r="AC83" s="14">
        <v>5.43</v>
      </c>
      <c r="AD83" s="14">
        <v>4.3812499999999996</v>
      </c>
      <c r="AE83" s="14">
        <v>4.5999999999999996</v>
      </c>
      <c r="AF83" s="14">
        <v>4.3444444444444503</v>
      </c>
      <c r="AG83" s="14">
        <v>50</v>
      </c>
      <c r="AH83" s="14">
        <v>33.3333333333333</v>
      </c>
      <c r="AI83" s="14">
        <v>50</v>
      </c>
      <c r="AJ83" s="14">
        <v>40</v>
      </c>
      <c r="AK83" s="14">
        <v>50</v>
      </c>
      <c r="AL83" s="14">
        <v>50</v>
      </c>
      <c r="AM83" s="14">
        <v>33.3333333333333</v>
      </c>
    </row>
    <row r="84" spans="1:39" x14ac:dyDescent="0.2">
      <c r="A84" s="13">
        <v>83</v>
      </c>
      <c r="B84" s="13" t="s">
        <v>200</v>
      </c>
      <c r="C84" s="13" t="s">
        <v>201</v>
      </c>
      <c r="D84" s="13" t="s">
        <v>76</v>
      </c>
      <c r="E84" s="13">
        <v>10</v>
      </c>
      <c r="F84" s="13">
        <v>7</v>
      </c>
      <c r="G84" s="13">
        <v>5</v>
      </c>
      <c r="H84" s="13">
        <v>15</v>
      </c>
      <c r="I84" s="13">
        <v>3</v>
      </c>
      <c r="J84" s="13">
        <v>5</v>
      </c>
      <c r="K84" s="13"/>
      <c r="L84" s="14">
        <v>4.34</v>
      </c>
      <c r="M84" s="14">
        <v>3.0057142857142898</v>
      </c>
      <c r="N84" s="14">
        <v>4.1440000000000001</v>
      </c>
      <c r="O84" s="14">
        <v>4.0613333333333301</v>
      </c>
      <c r="P84" s="14">
        <v>4.85666666666667</v>
      </c>
      <c r="Q84" s="14">
        <v>3.468</v>
      </c>
      <c r="R84" s="14"/>
      <c r="S84" s="14">
        <v>4.3</v>
      </c>
      <c r="T84" s="14">
        <v>2.4285714285714302</v>
      </c>
      <c r="U84" s="14">
        <v>3.78</v>
      </c>
      <c r="V84" s="14">
        <v>3.87666666666667</v>
      </c>
      <c r="W84" s="14">
        <v>5.5333333333333297</v>
      </c>
      <c r="X84" s="14">
        <v>3.62</v>
      </c>
      <c r="Y84" s="14"/>
      <c r="Z84" s="14">
        <v>4.3849999999999998</v>
      </c>
      <c r="AA84" s="14">
        <v>3.5857142857142899</v>
      </c>
      <c r="AB84" s="14">
        <v>4.51</v>
      </c>
      <c r="AC84" s="14">
        <v>4.25</v>
      </c>
      <c r="AD84" s="14">
        <v>4.18333333333333</v>
      </c>
      <c r="AE84" s="14">
        <v>3.32</v>
      </c>
      <c r="AF84" s="14"/>
      <c r="AG84" s="14">
        <v>50</v>
      </c>
      <c r="AH84" s="14">
        <v>0</v>
      </c>
      <c r="AI84" s="14">
        <v>20</v>
      </c>
      <c r="AJ84" s="14">
        <v>26.6666666666667</v>
      </c>
      <c r="AK84" s="14">
        <v>33.3333333333333</v>
      </c>
      <c r="AL84" s="14">
        <v>20</v>
      </c>
      <c r="AM84" s="14"/>
    </row>
    <row r="85" spans="1:39" x14ac:dyDescent="0.2">
      <c r="A85" s="13">
        <v>84</v>
      </c>
      <c r="B85" s="13" t="s">
        <v>202</v>
      </c>
      <c r="C85" s="13" t="s">
        <v>203</v>
      </c>
      <c r="D85" s="13" t="s">
        <v>76</v>
      </c>
      <c r="E85" s="13">
        <v>18</v>
      </c>
      <c r="F85" s="13">
        <v>15</v>
      </c>
      <c r="G85" s="13">
        <v>18</v>
      </c>
      <c r="H85" s="13">
        <v>22</v>
      </c>
      <c r="I85" s="13">
        <v>20</v>
      </c>
      <c r="J85" s="13">
        <v>16</v>
      </c>
      <c r="K85" s="13">
        <v>12</v>
      </c>
      <c r="L85" s="14">
        <v>5.52111111111111</v>
      </c>
      <c r="M85" s="14">
        <v>5.2060000000000004</v>
      </c>
      <c r="N85" s="14">
        <v>5.1922222222222203</v>
      </c>
      <c r="O85" s="14">
        <v>6.0422727272727297</v>
      </c>
      <c r="P85" s="14">
        <v>5.5679999999999996</v>
      </c>
      <c r="Q85" s="14">
        <v>6.3650000000000002</v>
      </c>
      <c r="R85" s="14">
        <v>5.7358333333333302</v>
      </c>
      <c r="S85" s="14">
        <v>5.5277777777777803</v>
      </c>
      <c r="T85" s="14">
        <v>6.1733333333333302</v>
      </c>
      <c r="U85" s="14">
        <v>5.7944444444444398</v>
      </c>
      <c r="V85" s="14">
        <v>6</v>
      </c>
      <c r="W85" s="14">
        <v>5.9375</v>
      </c>
      <c r="X85" s="14">
        <v>6.84375</v>
      </c>
      <c r="Y85" s="14">
        <v>5.6166666666666698</v>
      </c>
      <c r="Z85" s="14">
        <v>5.5194444444444404</v>
      </c>
      <c r="AA85" s="14">
        <v>4.2433333333333296</v>
      </c>
      <c r="AB85" s="14">
        <v>4.5916666666666703</v>
      </c>
      <c r="AC85" s="14">
        <v>6.0909090909090899</v>
      </c>
      <c r="AD85" s="14">
        <v>5.2050000000000001</v>
      </c>
      <c r="AE85" s="14">
        <v>5.890625</v>
      </c>
      <c r="AF85" s="14">
        <v>5.8583333333333298</v>
      </c>
      <c r="AG85" s="14">
        <v>55.5555555555556</v>
      </c>
      <c r="AH85" s="14">
        <v>46.6666666666667</v>
      </c>
      <c r="AI85" s="14">
        <v>55.5555555555556</v>
      </c>
      <c r="AJ85" s="14">
        <v>63.636363636363598</v>
      </c>
      <c r="AK85" s="14">
        <v>65</v>
      </c>
      <c r="AL85" s="14">
        <v>87.5</v>
      </c>
      <c r="AM85" s="14">
        <v>75</v>
      </c>
    </row>
    <row r="86" spans="1:39" x14ac:dyDescent="0.2">
      <c r="A86" s="13">
        <v>85</v>
      </c>
      <c r="B86" s="13" t="s">
        <v>204</v>
      </c>
      <c r="C86" s="13" t="s">
        <v>205</v>
      </c>
      <c r="D86" s="13" t="s">
        <v>76</v>
      </c>
      <c r="E86" s="13">
        <v>14</v>
      </c>
      <c r="F86" s="13">
        <v>13</v>
      </c>
      <c r="G86" s="13">
        <v>17</v>
      </c>
      <c r="H86" s="13">
        <v>25</v>
      </c>
      <c r="I86" s="13">
        <v>11</v>
      </c>
      <c r="J86" s="13">
        <v>17</v>
      </c>
      <c r="K86" s="13">
        <v>16</v>
      </c>
      <c r="L86" s="14">
        <v>6.8621428571428602</v>
      </c>
      <c r="M86" s="14">
        <v>6.4138461538461504</v>
      </c>
      <c r="N86" s="14">
        <v>6.5747058823529398</v>
      </c>
      <c r="O86" s="14">
        <v>5.9652000000000003</v>
      </c>
      <c r="P86" s="14">
        <v>5.5654545454545499</v>
      </c>
      <c r="Q86" s="14">
        <v>5.8570588235294103</v>
      </c>
      <c r="R86" s="14">
        <v>5.2181249999999997</v>
      </c>
      <c r="S86" s="14">
        <v>6.9857142857142902</v>
      </c>
      <c r="T86" s="14">
        <v>7.1115384615384603</v>
      </c>
      <c r="U86" s="14">
        <v>7.3382352941176503</v>
      </c>
      <c r="V86" s="14">
        <v>5.952</v>
      </c>
      <c r="W86" s="14">
        <v>6.1272727272727296</v>
      </c>
      <c r="X86" s="14">
        <v>6.8735294117647099</v>
      </c>
      <c r="Y86" s="14">
        <v>5.8375000000000004</v>
      </c>
      <c r="Z86" s="14">
        <v>6.7428571428571402</v>
      </c>
      <c r="AA86" s="14">
        <v>5.7230769230769196</v>
      </c>
      <c r="AB86" s="14">
        <v>5.8147058823529401</v>
      </c>
      <c r="AC86" s="14">
        <v>5.984</v>
      </c>
      <c r="AD86" s="14">
        <v>5.0090909090909097</v>
      </c>
      <c r="AE86" s="14">
        <v>4.8441176470588196</v>
      </c>
      <c r="AF86" s="14">
        <v>4.6031250000000004</v>
      </c>
      <c r="AG86" s="14">
        <v>92.857142857142904</v>
      </c>
      <c r="AH86" s="14">
        <v>84.615384615384599</v>
      </c>
      <c r="AI86" s="14">
        <v>64.705882352941202</v>
      </c>
      <c r="AJ86" s="14">
        <v>68</v>
      </c>
      <c r="AK86" s="14">
        <v>54.545454545454497</v>
      </c>
      <c r="AL86" s="14">
        <v>76.470588235294102</v>
      </c>
      <c r="AM86" s="14">
        <v>56.25</v>
      </c>
    </row>
    <row r="87" spans="1:39" x14ac:dyDescent="0.2">
      <c r="A87" s="13">
        <v>86</v>
      </c>
      <c r="B87" s="13" t="s">
        <v>206</v>
      </c>
      <c r="C87" s="13" t="s">
        <v>207</v>
      </c>
      <c r="D87" s="13" t="s">
        <v>76</v>
      </c>
      <c r="E87" s="13">
        <v>14</v>
      </c>
      <c r="F87" s="13">
        <v>6</v>
      </c>
      <c r="G87" s="13">
        <v>11</v>
      </c>
      <c r="H87" s="13">
        <v>14</v>
      </c>
      <c r="I87" s="13">
        <v>5</v>
      </c>
      <c r="J87" s="13">
        <v>11</v>
      </c>
      <c r="K87" s="13">
        <v>3</v>
      </c>
      <c r="L87" s="14">
        <v>5.8978571428571396</v>
      </c>
      <c r="M87" s="14">
        <v>4.18</v>
      </c>
      <c r="N87" s="14">
        <v>5.0999999999999996</v>
      </c>
      <c r="O87" s="14">
        <v>6.6628571428571401</v>
      </c>
      <c r="P87" s="14">
        <v>4.9279999999999999</v>
      </c>
      <c r="Q87" s="14">
        <v>6.0590909090909104</v>
      </c>
      <c r="R87" s="14">
        <v>5.78</v>
      </c>
      <c r="S87" s="14">
        <v>6.79285714285714</v>
      </c>
      <c r="T87" s="14">
        <v>4.8583333333333298</v>
      </c>
      <c r="U87" s="14">
        <v>5.3</v>
      </c>
      <c r="V87" s="14">
        <v>7.0142857142857098</v>
      </c>
      <c r="W87" s="14">
        <v>5.03</v>
      </c>
      <c r="X87" s="14">
        <v>6.6272727272727296</v>
      </c>
      <c r="Y87" s="14">
        <v>6.6166666666666698</v>
      </c>
      <c r="Z87" s="14">
        <v>5.0071428571428598</v>
      </c>
      <c r="AA87" s="14">
        <v>3.5083333333333302</v>
      </c>
      <c r="AB87" s="14">
        <v>4.9045454545454499</v>
      </c>
      <c r="AC87" s="14">
        <v>6.3178571428571404</v>
      </c>
      <c r="AD87" s="14">
        <v>4.83</v>
      </c>
      <c r="AE87" s="14">
        <v>5.4954545454545496</v>
      </c>
      <c r="AF87" s="14">
        <v>4.95</v>
      </c>
      <c r="AG87" s="14">
        <v>64.285714285714306</v>
      </c>
      <c r="AH87" s="14">
        <v>33.3333333333333</v>
      </c>
      <c r="AI87" s="14">
        <v>45.454545454545503</v>
      </c>
      <c r="AJ87" s="14">
        <v>78.571428571428598</v>
      </c>
      <c r="AK87" s="14">
        <v>60</v>
      </c>
      <c r="AL87" s="14">
        <v>90.909090909090907</v>
      </c>
      <c r="AM87" s="14">
        <v>66.6666666666667</v>
      </c>
    </row>
    <row r="88" spans="1:39" x14ac:dyDescent="0.2">
      <c r="A88" s="13">
        <v>87</v>
      </c>
      <c r="B88" s="13" t="s">
        <v>208</v>
      </c>
      <c r="C88" s="13" t="s">
        <v>209</v>
      </c>
      <c r="D88" s="13" t="s">
        <v>76</v>
      </c>
      <c r="E88" s="13">
        <v>14</v>
      </c>
      <c r="F88" s="13"/>
      <c r="G88" s="13">
        <v>19</v>
      </c>
      <c r="H88" s="13">
        <v>15</v>
      </c>
      <c r="I88" s="13">
        <v>13</v>
      </c>
      <c r="J88" s="13">
        <v>16</v>
      </c>
      <c r="K88" s="13">
        <v>13</v>
      </c>
      <c r="L88" s="14">
        <v>3.5249999999999999</v>
      </c>
      <c r="M88" s="14"/>
      <c r="N88" s="14">
        <v>5.2342105263157901</v>
      </c>
      <c r="O88" s="14">
        <v>5.2119999999999997</v>
      </c>
      <c r="P88" s="14">
        <v>5.0046153846153896</v>
      </c>
      <c r="Q88" s="14">
        <v>6.0656249999999998</v>
      </c>
      <c r="R88" s="14">
        <v>5.62153846153846</v>
      </c>
      <c r="S88" s="14">
        <v>3.6</v>
      </c>
      <c r="T88" s="14"/>
      <c r="U88" s="14">
        <v>5.7289473684210499</v>
      </c>
      <c r="V88" s="14">
        <v>5.2633333333333301</v>
      </c>
      <c r="W88" s="14">
        <v>5.5192307692307701</v>
      </c>
      <c r="X88" s="14">
        <v>6.5531249999999996</v>
      </c>
      <c r="Y88" s="14">
        <v>6.1538461538461497</v>
      </c>
      <c r="Z88" s="14">
        <v>3.4535714285714301</v>
      </c>
      <c r="AA88" s="14"/>
      <c r="AB88" s="14">
        <v>4.7421052631578897</v>
      </c>
      <c r="AC88" s="14">
        <v>5.1633333333333304</v>
      </c>
      <c r="AD88" s="14">
        <v>4.4961538461538497</v>
      </c>
      <c r="AE88" s="14">
        <v>5.5843749999999996</v>
      </c>
      <c r="AF88" s="14">
        <v>5.0923076923076902</v>
      </c>
      <c r="AG88" s="14">
        <v>35.714285714285701</v>
      </c>
      <c r="AH88" s="14"/>
      <c r="AI88" s="14">
        <v>68.421052631579002</v>
      </c>
      <c r="AJ88" s="14">
        <v>46.6666666666667</v>
      </c>
      <c r="AK88" s="14">
        <v>46.153846153846203</v>
      </c>
      <c r="AL88" s="14">
        <v>75</v>
      </c>
      <c r="AM88" s="14">
        <v>46.153846153846203</v>
      </c>
    </row>
    <row r="89" spans="1:39" x14ac:dyDescent="0.2">
      <c r="A89" s="13">
        <v>88</v>
      </c>
      <c r="B89" s="13" t="s">
        <v>210</v>
      </c>
      <c r="C89" s="13" t="s">
        <v>211</v>
      </c>
      <c r="D89" s="13" t="s">
        <v>76</v>
      </c>
      <c r="E89" s="13">
        <v>7</v>
      </c>
      <c r="F89" s="13">
        <v>10</v>
      </c>
      <c r="G89" s="13">
        <v>6</v>
      </c>
      <c r="H89" s="13">
        <v>5</v>
      </c>
      <c r="I89" s="13"/>
      <c r="J89" s="13">
        <v>3</v>
      </c>
      <c r="K89" s="13">
        <v>2</v>
      </c>
      <c r="L89" s="14">
        <v>6.4071428571428601</v>
      </c>
      <c r="M89" s="14">
        <v>7.0369999999999999</v>
      </c>
      <c r="N89" s="14">
        <v>7.01833333333333</v>
      </c>
      <c r="O89" s="14">
        <v>6.6580000000000004</v>
      </c>
      <c r="P89" s="14"/>
      <c r="Q89" s="14">
        <v>7.69</v>
      </c>
      <c r="R89" s="14">
        <v>7.9450000000000003</v>
      </c>
      <c r="S89" s="14">
        <v>7.4</v>
      </c>
      <c r="T89" s="14">
        <v>7.2649999999999997</v>
      </c>
      <c r="U89" s="14">
        <v>7.2916666666666696</v>
      </c>
      <c r="V89" s="14">
        <v>5.96</v>
      </c>
      <c r="W89" s="14"/>
      <c r="X89" s="14">
        <v>7.8333333333333304</v>
      </c>
      <c r="Y89" s="14">
        <v>8.4</v>
      </c>
      <c r="Z89" s="14">
        <v>5.4214285714285699</v>
      </c>
      <c r="AA89" s="14">
        <v>6.8150000000000004</v>
      </c>
      <c r="AB89" s="14">
        <v>6.75</v>
      </c>
      <c r="AC89" s="14">
        <v>7.36</v>
      </c>
      <c r="AD89" s="14"/>
      <c r="AE89" s="14">
        <v>7.55</v>
      </c>
      <c r="AF89" s="14">
        <v>7.5</v>
      </c>
      <c r="AG89" s="14">
        <v>57.142857142857103</v>
      </c>
      <c r="AH89" s="14">
        <v>90</v>
      </c>
      <c r="AI89" s="14">
        <v>83.3333333333333</v>
      </c>
      <c r="AJ89" s="14">
        <v>80</v>
      </c>
      <c r="AK89" s="14"/>
      <c r="AL89" s="14">
        <v>100</v>
      </c>
      <c r="AM89" s="14">
        <v>100</v>
      </c>
    </row>
    <row r="90" spans="1:39" x14ac:dyDescent="0.2">
      <c r="A90" s="13">
        <v>89</v>
      </c>
      <c r="B90" s="13" t="s">
        <v>212</v>
      </c>
      <c r="C90" s="13" t="s">
        <v>213</v>
      </c>
      <c r="D90" s="13" t="s">
        <v>76</v>
      </c>
      <c r="E90" s="13">
        <v>11</v>
      </c>
      <c r="F90" s="13">
        <v>9</v>
      </c>
      <c r="G90" s="13">
        <v>11</v>
      </c>
      <c r="H90" s="13">
        <v>17</v>
      </c>
      <c r="I90" s="13">
        <v>5</v>
      </c>
      <c r="J90" s="13">
        <v>8</v>
      </c>
      <c r="K90" s="13">
        <v>3</v>
      </c>
      <c r="L90" s="14">
        <v>5.7663636363636401</v>
      </c>
      <c r="M90" s="14">
        <v>5.3688888888888897</v>
      </c>
      <c r="N90" s="14">
        <v>5.7918181818181802</v>
      </c>
      <c r="O90" s="14">
        <v>4.5835294117647098</v>
      </c>
      <c r="P90" s="14">
        <v>4.8220000000000001</v>
      </c>
      <c r="Q90" s="14">
        <v>5.6862500000000002</v>
      </c>
      <c r="R90" s="14">
        <v>7.13</v>
      </c>
      <c r="S90" s="14">
        <v>6.2818181818181804</v>
      </c>
      <c r="T90" s="14">
        <v>5.9055555555555603</v>
      </c>
      <c r="U90" s="14">
        <v>5.72272727272727</v>
      </c>
      <c r="V90" s="14">
        <v>4.3529411764705896</v>
      </c>
      <c r="W90" s="14">
        <v>5.3</v>
      </c>
      <c r="X90" s="14">
        <v>6.2625000000000002</v>
      </c>
      <c r="Y90" s="14">
        <v>7.6333333333333302</v>
      </c>
      <c r="Z90" s="14">
        <v>5.2590909090909097</v>
      </c>
      <c r="AA90" s="14">
        <v>4.8388888888888903</v>
      </c>
      <c r="AB90" s="14">
        <v>5.8636363636363598</v>
      </c>
      <c r="AC90" s="14">
        <v>4.8176470588235301</v>
      </c>
      <c r="AD90" s="14">
        <v>4.3499999999999996</v>
      </c>
      <c r="AE90" s="14">
        <v>5.1124999999999998</v>
      </c>
      <c r="AF90" s="14">
        <v>6.6333333333333302</v>
      </c>
      <c r="AG90" s="14">
        <v>54.545454545454497</v>
      </c>
      <c r="AH90" s="14">
        <v>77.7777777777778</v>
      </c>
      <c r="AI90" s="14">
        <v>72.727272727272705</v>
      </c>
      <c r="AJ90" s="14">
        <v>35.294117647058798</v>
      </c>
      <c r="AK90" s="14">
        <v>60</v>
      </c>
      <c r="AL90" s="14">
        <v>50</v>
      </c>
      <c r="AM90" s="14">
        <v>100</v>
      </c>
    </row>
    <row r="91" spans="1:39" x14ac:dyDescent="0.2">
      <c r="A91" s="13">
        <v>90</v>
      </c>
      <c r="B91" s="13" t="s">
        <v>214</v>
      </c>
      <c r="C91" s="13" t="s">
        <v>215</v>
      </c>
      <c r="D91" s="13" t="s">
        <v>76</v>
      </c>
      <c r="E91" s="13">
        <v>6</v>
      </c>
      <c r="F91" s="13">
        <v>7</v>
      </c>
      <c r="G91" s="13">
        <v>8</v>
      </c>
      <c r="H91" s="13">
        <v>4</v>
      </c>
      <c r="I91" s="13">
        <v>9</v>
      </c>
      <c r="J91" s="13">
        <v>10</v>
      </c>
      <c r="K91" s="13">
        <v>9</v>
      </c>
      <c r="L91" s="14">
        <v>5.5716666666666699</v>
      </c>
      <c r="M91" s="14">
        <v>4.4342857142857097</v>
      </c>
      <c r="N91" s="14">
        <v>5.00875</v>
      </c>
      <c r="O91" s="14">
        <v>4.2474999999999996</v>
      </c>
      <c r="P91" s="14">
        <v>4.4400000000000004</v>
      </c>
      <c r="Q91" s="14">
        <v>5.58</v>
      </c>
      <c r="R91" s="14">
        <v>6.12777777777778</v>
      </c>
      <c r="S91" s="14">
        <v>5.7166666666666703</v>
      </c>
      <c r="T91" s="14">
        <v>4.2214285714285698</v>
      </c>
      <c r="U91" s="14">
        <v>4.65625</v>
      </c>
      <c r="V91" s="14">
        <v>4.05</v>
      </c>
      <c r="W91" s="14">
        <v>4.74444444444444</v>
      </c>
      <c r="X91" s="14">
        <v>6.1550000000000002</v>
      </c>
      <c r="Y91" s="14">
        <v>6.37777777777778</v>
      </c>
      <c r="Z91" s="14">
        <v>5.43333333333333</v>
      </c>
      <c r="AA91" s="14">
        <v>4.6500000000000004</v>
      </c>
      <c r="AB91" s="14">
        <v>5.3624999999999998</v>
      </c>
      <c r="AC91" s="14">
        <v>4.45</v>
      </c>
      <c r="AD91" s="14">
        <v>4.1388888888888902</v>
      </c>
      <c r="AE91" s="14">
        <v>5.01</v>
      </c>
      <c r="AF91" s="14">
        <v>5.8833333333333302</v>
      </c>
      <c r="AG91" s="14">
        <v>66.6666666666667</v>
      </c>
      <c r="AH91" s="14">
        <v>42.857142857142897</v>
      </c>
      <c r="AI91" s="14">
        <v>50</v>
      </c>
      <c r="AJ91" s="14">
        <v>0</v>
      </c>
      <c r="AK91" s="14">
        <v>22.2222222222222</v>
      </c>
      <c r="AL91" s="14">
        <v>80</v>
      </c>
      <c r="AM91" s="14">
        <v>66.6666666666667</v>
      </c>
    </row>
    <row r="92" spans="1:39" x14ac:dyDescent="0.2">
      <c r="A92" s="13">
        <v>91</v>
      </c>
      <c r="B92" s="13" t="s">
        <v>216</v>
      </c>
      <c r="C92" s="13" t="s">
        <v>217</v>
      </c>
      <c r="D92" s="13" t="s">
        <v>76</v>
      </c>
      <c r="E92" s="13">
        <v>7</v>
      </c>
      <c r="F92" s="13">
        <v>2</v>
      </c>
      <c r="G92" s="13">
        <v>10</v>
      </c>
      <c r="H92" s="13">
        <v>7</v>
      </c>
      <c r="I92" s="13">
        <v>8</v>
      </c>
      <c r="J92" s="13">
        <v>5</v>
      </c>
      <c r="K92" s="13">
        <v>15</v>
      </c>
      <c r="L92" s="14">
        <v>5.7342857142857104</v>
      </c>
      <c r="M92" s="14">
        <v>4.6500000000000004</v>
      </c>
      <c r="N92" s="14">
        <v>5.9880000000000004</v>
      </c>
      <c r="O92" s="14">
        <v>5.3685714285714301</v>
      </c>
      <c r="P92" s="14">
        <v>5.2925000000000004</v>
      </c>
      <c r="Q92" s="14">
        <v>5.9320000000000004</v>
      </c>
      <c r="R92" s="14">
        <v>5.1013333333333302</v>
      </c>
      <c r="S92" s="14">
        <v>7.25</v>
      </c>
      <c r="T92" s="14">
        <v>5.3</v>
      </c>
      <c r="U92" s="14">
        <v>6.45</v>
      </c>
      <c r="V92" s="14">
        <v>5.4142857142857101</v>
      </c>
      <c r="W92" s="14">
        <v>5.4187500000000002</v>
      </c>
      <c r="X92" s="14">
        <v>6.48</v>
      </c>
      <c r="Y92" s="14">
        <v>5.7966666666666704</v>
      </c>
      <c r="Z92" s="14">
        <v>4.2214285714285698</v>
      </c>
      <c r="AA92" s="14">
        <v>4</v>
      </c>
      <c r="AB92" s="14">
        <v>5.53</v>
      </c>
      <c r="AC92" s="14">
        <v>5.3285714285714301</v>
      </c>
      <c r="AD92" s="14">
        <v>5.1687500000000002</v>
      </c>
      <c r="AE92" s="14">
        <v>5.39</v>
      </c>
      <c r="AF92" s="14">
        <v>4.41</v>
      </c>
      <c r="AG92" s="14">
        <v>57.142857142857103</v>
      </c>
      <c r="AH92" s="14">
        <v>50</v>
      </c>
      <c r="AI92" s="14">
        <v>90</v>
      </c>
      <c r="AJ92" s="14">
        <v>57.142857142857103</v>
      </c>
      <c r="AK92" s="14">
        <v>62.5</v>
      </c>
      <c r="AL92" s="14">
        <v>80</v>
      </c>
      <c r="AM92" s="14">
        <v>46.6666666666667</v>
      </c>
    </row>
    <row r="93" spans="1:39" x14ac:dyDescent="0.2">
      <c r="A93" s="13">
        <v>92</v>
      </c>
      <c r="B93" s="13" t="s">
        <v>218</v>
      </c>
      <c r="C93" s="13" t="s">
        <v>219</v>
      </c>
      <c r="D93" s="13" t="s">
        <v>76</v>
      </c>
      <c r="E93" s="13">
        <v>3</v>
      </c>
      <c r="F93" s="13">
        <v>6</v>
      </c>
      <c r="G93" s="13">
        <v>7</v>
      </c>
      <c r="H93" s="13">
        <v>18</v>
      </c>
      <c r="I93" s="13">
        <v>16</v>
      </c>
      <c r="J93" s="13">
        <v>13</v>
      </c>
      <c r="K93" s="13">
        <v>22</v>
      </c>
      <c r="L93" s="14">
        <v>7.7733333333333299</v>
      </c>
      <c r="M93" s="14">
        <v>6.7383333333333297</v>
      </c>
      <c r="N93" s="14">
        <v>6.6114285714285703</v>
      </c>
      <c r="O93" s="14">
        <v>6.5216666666666701</v>
      </c>
      <c r="P93" s="14">
        <v>6.9368749999999997</v>
      </c>
      <c r="Q93" s="14">
        <v>7.6753846153846199</v>
      </c>
      <c r="R93" s="14">
        <v>6.4649999999999999</v>
      </c>
      <c r="S93" s="14">
        <v>8.25</v>
      </c>
      <c r="T93" s="14">
        <v>7.4</v>
      </c>
      <c r="U93" s="14">
        <v>6.9</v>
      </c>
      <c r="V93" s="14">
        <v>7.05</v>
      </c>
      <c r="W93" s="14">
        <v>7.55</v>
      </c>
      <c r="X93" s="14">
        <v>8.0923076923076902</v>
      </c>
      <c r="Y93" s="14">
        <v>6.9431818181818201</v>
      </c>
      <c r="Z93" s="14">
        <v>7.3</v>
      </c>
      <c r="AA93" s="14">
        <v>6.0833333333333304</v>
      </c>
      <c r="AB93" s="14">
        <v>6.3285714285714301</v>
      </c>
      <c r="AC93" s="14">
        <v>5.99722222222222</v>
      </c>
      <c r="AD93" s="14">
        <v>6.328125</v>
      </c>
      <c r="AE93" s="14">
        <v>7.2653846153846198</v>
      </c>
      <c r="AF93" s="14">
        <v>5.9909090909090903</v>
      </c>
      <c r="AG93" s="14">
        <v>100</v>
      </c>
      <c r="AH93" s="14">
        <v>100</v>
      </c>
      <c r="AI93" s="14">
        <v>100</v>
      </c>
      <c r="AJ93" s="14">
        <v>83.3333333333333</v>
      </c>
      <c r="AK93" s="14">
        <v>100</v>
      </c>
      <c r="AL93" s="14">
        <v>100</v>
      </c>
      <c r="AM93" s="14">
        <v>95.454545454545496</v>
      </c>
    </row>
    <row r="94" spans="1:39" x14ac:dyDescent="0.2">
      <c r="A94" s="13">
        <v>93</v>
      </c>
      <c r="B94" s="13" t="s">
        <v>220</v>
      </c>
      <c r="C94" s="13" t="s">
        <v>221</v>
      </c>
      <c r="D94" s="13" t="s">
        <v>76</v>
      </c>
      <c r="E94" s="13">
        <v>5</v>
      </c>
      <c r="F94" s="13">
        <v>7</v>
      </c>
      <c r="G94" s="13"/>
      <c r="H94" s="13">
        <v>7</v>
      </c>
      <c r="I94" s="13">
        <v>2</v>
      </c>
      <c r="J94" s="13">
        <v>6</v>
      </c>
      <c r="K94" s="13">
        <v>5</v>
      </c>
      <c r="L94" s="14">
        <v>5.1319999999999997</v>
      </c>
      <c r="M94" s="14">
        <v>5.45714285714286</v>
      </c>
      <c r="N94" s="14"/>
      <c r="O94" s="14">
        <v>5.9742857142857098</v>
      </c>
      <c r="P94" s="14">
        <v>5.1749999999999998</v>
      </c>
      <c r="Q94" s="14">
        <v>5.08</v>
      </c>
      <c r="R94" s="14">
        <v>5.3179999999999996</v>
      </c>
      <c r="S94" s="14">
        <v>4.26</v>
      </c>
      <c r="T94" s="14">
        <v>4.7985714285714298</v>
      </c>
      <c r="U94" s="14"/>
      <c r="V94" s="14">
        <v>5.35</v>
      </c>
      <c r="W94" s="14">
        <v>3.95</v>
      </c>
      <c r="X94" s="14">
        <v>5.4166666666666696</v>
      </c>
      <c r="Y94" s="14">
        <v>5.0999999999999996</v>
      </c>
      <c r="Z94" s="14">
        <v>4.0999999999999996</v>
      </c>
      <c r="AA94" s="14">
        <v>4.45714285714286</v>
      </c>
      <c r="AB94" s="14"/>
      <c r="AC94" s="14">
        <v>4.7214285714285698</v>
      </c>
      <c r="AD94" s="14">
        <v>4.0999999999999996</v>
      </c>
      <c r="AE94" s="14">
        <v>4.3250000000000002</v>
      </c>
      <c r="AF94" s="14">
        <v>3.63</v>
      </c>
      <c r="AG94" s="14">
        <v>40</v>
      </c>
      <c r="AH94" s="14">
        <v>57.142857142857103</v>
      </c>
      <c r="AI94" s="14"/>
      <c r="AJ94" s="14">
        <v>85.714285714285694</v>
      </c>
      <c r="AK94" s="14">
        <v>50</v>
      </c>
      <c r="AL94" s="14">
        <v>66.6666666666667</v>
      </c>
      <c r="AM94" s="14">
        <v>60</v>
      </c>
    </row>
    <row r="95" spans="1:39" x14ac:dyDescent="0.2">
      <c r="A95" s="13">
        <v>94</v>
      </c>
      <c r="B95" s="13" t="s">
        <v>222</v>
      </c>
      <c r="C95" s="13" t="s">
        <v>223</v>
      </c>
      <c r="D95" s="13" t="s">
        <v>76</v>
      </c>
      <c r="E95" s="13">
        <v>12</v>
      </c>
      <c r="F95" s="13">
        <v>16</v>
      </c>
      <c r="G95" s="13">
        <v>10</v>
      </c>
      <c r="H95" s="13">
        <v>9</v>
      </c>
      <c r="I95" s="13">
        <v>13</v>
      </c>
      <c r="J95" s="13">
        <v>7</v>
      </c>
      <c r="K95" s="13">
        <v>12</v>
      </c>
      <c r="L95" s="14">
        <v>3.4866666666666699</v>
      </c>
      <c r="M95" s="14">
        <v>5.6412500000000003</v>
      </c>
      <c r="N95" s="14">
        <v>5.2789999999999999</v>
      </c>
      <c r="O95" s="14">
        <v>5.0088888888888903</v>
      </c>
      <c r="P95" s="14">
        <v>4.0692307692307699</v>
      </c>
      <c r="Q95" s="14">
        <v>3.8157142857142898</v>
      </c>
      <c r="R95" s="14">
        <v>5.0449999999999999</v>
      </c>
      <c r="S95" s="14">
        <v>4.4791666666666696</v>
      </c>
      <c r="T95" s="14">
        <v>6.2218749999999998</v>
      </c>
      <c r="U95" s="14">
        <v>5.9550000000000001</v>
      </c>
      <c r="V95" s="14">
        <v>5.2944444444444398</v>
      </c>
      <c r="W95" s="14">
        <v>4.8153846153846196</v>
      </c>
      <c r="X95" s="14">
        <v>4</v>
      </c>
      <c r="Y95" s="14">
        <v>5.4375</v>
      </c>
      <c r="Z95" s="14">
        <v>2.5</v>
      </c>
      <c r="AA95" s="14">
        <v>5.0656249999999998</v>
      </c>
      <c r="AB95" s="14">
        <v>4.6050000000000004</v>
      </c>
      <c r="AC95" s="14">
        <v>4.7277777777777796</v>
      </c>
      <c r="AD95" s="14">
        <v>3.3269230769230802</v>
      </c>
      <c r="AE95" s="14">
        <v>3.6357142857142901</v>
      </c>
      <c r="AF95" s="14">
        <v>4.6541666666666703</v>
      </c>
      <c r="AG95" s="14">
        <v>8.3333333333333304</v>
      </c>
      <c r="AH95" s="14">
        <v>81.25</v>
      </c>
      <c r="AI95" s="14">
        <v>50</v>
      </c>
      <c r="AJ95" s="14">
        <v>33.3333333333333</v>
      </c>
      <c r="AK95" s="14">
        <v>15.384615384615399</v>
      </c>
      <c r="AL95" s="14">
        <v>14.285714285714301</v>
      </c>
      <c r="AM95" s="14">
        <v>58.3333333333333</v>
      </c>
    </row>
    <row r="96" spans="1:39" x14ac:dyDescent="0.2">
      <c r="A96" s="13">
        <v>95</v>
      </c>
      <c r="B96" s="13" t="s">
        <v>224</v>
      </c>
      <c r="C96" s="13" t="s">
        <v>225</v>
      </c>
      <c r="D96" s="13" t="s">
        <v>76</v>
      </c>
      <c r="E96" s="13">
        <v>2</v>
      </c>
      <c r="F96" s="13"/>
      <c r="G96" s="13">
        <v>3</v>
      </c>
      <c r="H96" s="13">
        <v>4</v>
      </c>
      <c r="I96" s="13">
        <v>9</v>
      </c>
      <c r="J96" s="13">
        <v>5</v>
      </c>
      <c r="K96" s="13">
        <v>11</v>
      </c>
      <c r="L96" s="14">
        <v>7.2850000000000001</v>
      </c>
      <c r="M96" s="14"/>
      <c r="N96" s="14">
        <v>4.7733333333333299</v>
      </c>
      <c r="O96" s="14">
        <v>3.9849999999999999</v>
      </c>
      <c r="P96" s="14">
        <v>5.2333333333333298</v>
      </c>
      <c r="Q96" s="14">
        <v>6.4980000000000002</v>
      </c>
      <c r="R96" s="14">
        <v>4.8781818181818197</v>
      </c>
      <c r="S96" s="14">
        <v>8.3000000000000007</v>
      </c>
      <c r="T96" s="14"/>
      <c r="U96" s="14">
        <v>4.6500000000000004</v>
      </c>
      <c r="V96" s="14">
        <v>3.5625</v>
      </c>
      <c r="W96" s="14">
        <v>6.0388888888888896</v>
      </c>
      <c r="X96" s="14">
        <v>7.04</v>
      </c>
      <c r="Y96" s="14">
        <v>5.3636363636363598</v>
      </c>
      <c r="Z96" s="14">
        <v>6.2750000000000004</v>
      </c>
      <c r="AA96" s="14"/>
      <c r="AB96" s="14">
        <v>4.9000000000000004</v>
      </c>
      <c r="AC96" s="14">
        <v>4.4124999999999996</v>
      </c>
      <c r="AD96" s="14">
        <v>4.43333333333333</v>
      </c>
      <c r="AE96" s="14">
        <v>5.96</v>
      </c>
      <c r="AF96" s="14">
        <v>4.3954545454545499</v>
      </c>
      <c r="AG96" s="14">
        <v>100</v>
      </c>
      <c r="AH96" s="14"/>
      <c r="AI96" s="14">
        <v>33.3333333333333</v>
      </c>
      <c r="AJ96" s="14">
        <v>0</v>
      </c>
      <c r="AK96" s="14">
        <v>44.4444444444444</v>
      </c>
      <c r="AL96" s="14">
        <v>80</v>
      </c>
      <c r="AM96" s="14">
        <v>36.363636363636402</v>
      </c>
    </row>
    <row r="97" spans="1:39" x14ac:dyDescent="0.2">
      <c r="A97" s="13">
        <v>96</v>
      </c>
      <c r="B97" s="13" t="s">
        <v>226</v>
      </c>
      <c r="C97" s="13" t="s">
        <v>227</v>
      </c>
      <c r="D97" s="13" t="s">
        <v>76</v>
      </c>
      <c r="E97" s="13">
        <v>13</v>
      </c>
      <c r="F97" s="13">
        <v>8</v>
      </c>
      <c r="G97" s="13">
        <v>17</v>
      </c>
      <c r="H97" s="13">
        <v>12</v>
      </c>
      <c r="I97" s="13">
        <v>8</v>
      </c>
      <c r="J97" s="13">
        <v>16</v>
      </c>
      <c r="K97" s="13">
        <v>13</v>
      </c>
      <c r="L97" s="14">
        <v>5.2269230769230797</v>
      </c>
      <c r="M97" s="14">
        <v>5.9662499999999996</v>
      </c>
      <c r="N97" s="14">
        <v>5.5658823529411796</v>
      </c>
      <c r="O97" s="14">
        <v>3.9824999999999999</v>
      </c>
      <c r="P97" s="14">
        <v>5.8925000000000001</v>
      </c>
      <c r="Q97" s="14">
        <v>5.1737500000000001</v>
      </c>
      <c r="R97" s="14">
        <v>3.72846153846154</v>
      </c>
      <c r="S97" s="14">
        <v>5.89230769230769</v>
      </c>
      <c r="T97" s="14">
        <v>6.35</v>
      </c>
      <c r="U97" s="14">
        <v>5.5764705882352903</v>
      </c>
      <c r="V97" s="14">
        <v>3.875</v>
      </c>
      <c r="W97" s="14">
        <v>6.5187499999999998</v>
      </c>
      <c r="X97" s="14">
        <v>4.8875000000000002</v>
      </c>
      <c r="Y97" s="14">
        <v>4.0653846153846196</v>
      </c>
      <c r="Z97" s="14">
        <v>4.5653846153846196</v>
      </c>
      <c r="AA97" s="14">
        <v>5.5875000000000004</v>
      </c>
      <c r="AB97" s="14">
        <v>5.5588235294117601</v>
      </c>
      <c r="AC97" s="14">
        <v>4.0958333333333297</v>
      </c>
      <c r="AD97" s="14">
        <v>5.2750000000000004</v>
      </c>
      <c r="AE97" s="14">
        <v>5.4656250000000002</v>
      </c>
      <c r="AF97" s="14">
        <v>3.3961538461538501</v>
      </c>
      <c r="AG97" s="14">
        <v>46.153846153846203</v>
      </c>
      <c r="AH97" s="14">
        <v>75</v>
      </c>
      <c r="AI97" s="14">
        <v>58.823529411764703</v>
      </c>
      <c r="AJ97" s="14">
        <v>8.3333333333333304</v>
      </c>
      <c r="AK97" s="14">
        <v>75</v>
      </c>
      <c r="AL97" s="14">
        <v>50</v>
      </c>
      <c r="AM97" s="14">
        <v>7.6923076923076898</v>
      </c>
    </row>
    <row r="98" spans="1:39" x14ac:dyDescent="0.2">
      <c r="A98" s="13">
        <v>97</v>
      </c>
      <c r="B98" s="13" t="s">
        <v>228</v>
      </c>
      <c r="C98" s="13" t="s">
        <v>229</v>
      </c>
      <c r="D98" s="13" t="s">
        <v>76</v>
      </c>
      <c r="E98" s="13">
        <v>10</v>
      </c>
      <c r="F98" s="13">
        <v>3</v>
      </c>
      <c r="G98" s="13">
        <v>3</v>
      </c>
      <c r="H98" s="13">
        <v>6</v>
      </c>
      <c r="I98" s="13">
        <v>2</v>
      </c>
      <c r="J98" s="13">
        <v>6</v>
      </c>
      <c r="K98" s="13">
        <v>9</v>
      </c>
      <c r="L98" s="14">
        <v>5.5439999999999996</v>
      </c>
      <c r="M98" s="14">
        <v>5.6333333333333302</v>
      </c>
      <c r="N98" s="14">
        <v>6.1966666666666699</v>
      </c>
      <c r="O98" s="14">
        <v>5.1383333333333301</v>
      </c>
      <c r="P98" s="14">
        <v>2.5099999999999998</v>
      </c>
      <c r="Q98" s="14">
        <v>5.1150000000000002</v>
      </c>
      <c r="R98" s="14">
        <v>6.2177777777777798</v>
      </c>
      <c r="S98" s="14">
        <v>6.24</v>
      </c>
      <c r="T98" s="14">
        <v>5.9666666666666703</v>
      </c>
      <c r="U98" s="14">
        <v>6.85</v>
      </c>
      <c r="V98" s="14">
        <v>5.3666666666666698</v>
      </c>
      <c r="W98" s="14">
        <v>3.0249999999999999</v>
      </c>
      <c r="X98" s="14">
        <v>5.8</v>
      </c>
      <c r="Y98" s="14">
        <v>6.6166666666666698</v>
      </c>
      <c r="Z98" s="14">
        <v>4.8550000000000004</v>
      </c>
      <c r="AA98" s="14">
        <v>5.3</v>
      </c>
      <c r="AB98" s="14">
        <v>5.55</v>
      </c>
      <c r="AC98" s="14">
        <v>4.9166666666666696</v>
      </c>
      <c r="AD98" s="14">
        <v>2</v>
      </c>
      <c r="AE98" s="14">
        <v>4.43333333333333</v>
      </c>
      <c r="AF98" s="14">
        <v>5.8222222222222202</v>
      </c>
      <c r="AG98" s="14">
        <v>60</v>
      </c>
      <c r="AH98" s="14">
        <v>66.6666666666667</v>
      </c>
      <c r="AI98" s="14">
        <v>66.6666666666667</v>
      </c>
      <c r="AJ98" s="14">
        <v>50</v>
      </c>
      <c r="AK98" s="14">
        <v>0</v>
      </c>
      <c r="AL98" s="14">
        <v>33.3333333333333</v>
      </c>
      <c r="AM98" s="14">
        <v>100</v>
      </c>
    </row>
    <row r="99" spans="1:39" x14ac:dyDescent="0.2">
      <c r="A99" s="13">
        <v>98</v>
      </c>
      <c r="B99" s="13" t="s">
        <v>230</v>
      </c>
      <c r="C99" s="13" t="s">
        <v>231</v>
      </c>
      <c r="D99" s="13" t="s">
        <v>76</v>
      </c>
      <c r="E99" s="13">
        <v>12</v>
      </c>
      <c r="F99" s="13">
        <v>9</v>
      </c>
      <c r="G99" s="13">
        <v>12</v>
      </c>
      <c r="H99" s="13">
        <v>14</v>
      </c>
      <c r="I99" s="13">
        <v>7</v>
      </c>
      <c r="J99" s="13">
        <v>9</v>
      </c>
      <c r="K99" s="13">
        <v>30</v>
      </c>
      <c r="L99" s="14">
        <v>5.7074999999999996</v>
      </c>
      <c r="M99" s="14">
        <v>5.0122222222222197</v>
      </c>
      <c r="N99" s="14">
        <v>6.6041666666666696</v>
      </c>
      <c r="O99" s="14">
        <v>6.0928571428571399</v>
      </c>
      <c r="P99" s="14">
        <v>5.1957142857142902</v>
      </c>
      <c r="Q99" s="14">
        <v>5.6311111111111103</v>
      </c>
      <c r="R99" s="14">
        <v>5.43366666666667</v>
      </c>
      <c r="S99" s="14">
        <v>6.0875000000000004</v>
      </c>
      <c r="T99" s="14">
        <v>5.7333333333333298</v>
      </c>
      <c r="U99" s="14">
        <v>6.9749999999999996</v>
      </c>
      <c r="V99" s="14">
        <v>5.9928571428571402</v>
      </c>
      <c r="W99" s="14">
        <v>4.9714285714285698</v>
      </c>
      <c r="X99" s="14">
        <v>5.55</v>
      </c>
      <c r="Y99" s="14">
        <v>5.59</v>
      </c>
      <c r="Z99" s="14">
        <v>5.3333333333333304</v>
      </c>
      <c r="AA99" s="14">
        <v>4.2944444444444398</v>
      </c>
      <c r="AB99" s="14">
        <v>6.2374999999999998</v>
      </c>
      <c r="AC99" s="14">
        <v>6.2</v>
      </c>
      <c r="AD99" s="14">
        <v>5.4214285714285699</v>
      </c>
      <c r="AE99" s="14">
        <v>5.7166666666666703</v>
      </c>
      <c r="AF99" s="14">
        <v>5.2816666666666698</v>
      </c>
      <c r="AG99" s="14">
        <v>50</v>
      </c>
      <c r="AH99" s="14">
        <v>66.6666666666667</v>
      </c>
      <c r="AI99" s="14">
        <v>75</v>
      </c>
      <c r="AJ99" s="14">
        <v>71.428571428571402</v>
      </c>
      <c r="AK99" s="14">
        <v>42.857142857142897</v>
      </c>
      <c r="AL99" s="14">
        <v>55.5555555555556</v>
      </c>
      <c r="AM99" s="14">
        <v>66.6666666666667</v>
      </c>
    </row>
    <row r="100" spans="1:39" x14ac:dyDescent="0.2">
      <c r="A100" s="13">
        <v>99</v>
      </c>
      <c r="B100" s="13" t="s">
        <v>232</v>
      </c>
      <c r="C100" s="13" t="s">
        <v>233</v>
      </c>
      <c r="D100" s="13" t="s">
        <v>76</v>
      </c>
      <c r="E100" s="13">
        <v>30</v>
      </c>
      <c r="F100" s="13">
        <v>20</v>
      </c>
      <c r="G100" s="13">
        <v>48</v>
      </c>
      <c r="H100" s="13">
        <v>29</v>
      </c>
      <c r="I100" s="13">
        <v>36</v>
      </c>
      <c r="J100" s="13">
        <v>36</v>
      </c>
      <c r="K100" s="13">
        <v>39</v>
      </c>
      <c r="L100" s="14">
        <v>5.1443333333333303</v>
      </c>
      <c r="M100" s="14">
        <v>5.4565000000000001</v>
      </c>
      <c r="N100" s="14">
        <v>5.5883333333333303</v>
      </c>
      <c r="O100" s="14">
        <v>4.9668965517241404</v>
      </c>
      <c r="P100" s="14">
        <v>4.5944444444444503</v>
      </c>
      <c r="Q100" s="14">
        <v>5.5188888888888901</v>
      </c>
      <c r="R100" s="14">
        <v>4.8812820512820503</v>
      </c>
      <c r="S100" s="14">
        <v>5.665</v>
      </c>
      <c r="T100" s="14">
        <v>5.93</v>
      </c>
      <c r="U100" s="14">
        <v>5.8604166666666702</v>
      </c>
      <c r="V100" s="14">
        <v>4.9620689655172399</v>
      </c>
      <c r="W100" s="14">
        <v>4.99861111111111</v>
      </c>
      <c r="X100" s="14">
        <v>5.9902777777777798</v>
      </c>
      <c r="Y100" s="14">
        <v>5.1217948717948696</v>
      </c>
      <c r="Z100" s="14">
        <v>4.6266666666666696</v>
      </c>
      <c r="AA100" s="14">
        <v>4.9874999999999998</v>
      </c>
      <c r="AB100" s="14">
        <v>5.3208333333333302</v>
      </c>
      <c r="AC100" s="14">
        <v>4.9758620689655197</v>
      </c>
      <c r="AD100" s="14">
        <v>4.19444444444445</v>
      </c>
      <c r="AE100" s="14">
        <v>5.0541666666666698</v>
      </c>
      <c r="AF100" s="14">
        <v>4.6461538461538501</v>
      </c>
      <c r="AG100" s="14">
        <v>60</v>
      </c>
      <c r="AH100" s="14">
        <v>60</v>
      </c>
      <c r="AI100" s="14">
        <v>58.3333333333333</v>
      </c>
      <c r="AJ100" s="14">
        <v>37.931034482758598</v>
      </c>
      <c r="AK100" s="14">
        <v>25</v>
      </c>
      <c r="AL100" s="14">
        <v>58.3333333333333</v>
      </c>
      <c r="AM100" s="14">
        <v>41.025641025641001</v>
      </c>
    </row>
    <row r="101" spans="1:39" x14ac:dyDescent="0.2">
      <c r="A101" s="13">
        <v>100</v>
      </c>
      <c r="B101" s="13" t="s">
        <v>234</v>
      </c>
      <c r="C101" s="13" t="s">
        <v>235</v>
      </c>
      <c r="D101" s="13" t="s">
        <v>76</v>
      </c>
      <c r="E101" s="13">
        <v>13</v>
      </c>
      <c r="F101" s="13">
        <v>1</v>
      </c>
      <c r="G101" s="13">
        <v>7</v>
      </c>
      <c r="H101" s="13">
        <v>11</v>
      </c>
      <c r="I101" s="13">
        <v>8</v>
      </c>
      <c r="J101" s="13">
        <v>11</v>
      </c>
      <c r="K101" s="13">
        <v>5</v>
      </c>
      <c r="L101" s="14">
        <v>4.5392307692307696</v>
      </c>
      <c r="M101" s="14">
        <v>2.9</v>
      </c>
      <c r="N101" s="14">
        <v>5.5214285714285696</v>
      </c>
      <c r="O101" s="14">
        <v>5.8572727272727301</v>
      </c>
      <c r="P101" s="14">
        <v>3.7475000000000001</v>
      </c>
      <c r="Q101" s="14">
        <v>4.6100000000000003</v>
      </c>
      <c r="R101" s="14">
        <v>4.4619999999999997</v>
      </c>
      <c r="S101" s="14">
        <v>5.5115384615384597</v>
      </c>
      <c r="T101" s="14">
        <v>2.2999999999999998</v>
      </c>
      <c r="U101" s="14">
        <v>5.78571428571429</v>
      </c>
      <c r="V101" s="14">
        <v>5.3454545454545501</v>
      </c>
      <c r="W101" s="14">
        <v>3.53125</v>
      </c>
      <c r="X101" s="14">
        <v>4.9863636363636399</v>
      </c>
      <c r="Y101" s="14">
        <v>4.03</v>
      </c>
      <c r="Z101" s="14">
        <v>3.5692307692307699</v>
      </c>
      <c r="AA101" s="14">
        <v>3.5</v>
      </c>
      <c r="AB101" s="14">
        <v>5.2642857142857098</v>
      </c>
      <c r="AC101" s="14">
        <v>6.3727272727272704</v>
      </c>
      <c r="AD101" s="14">
        <v>3.96875</v>
      </c>
      <c r="AE101" s="14">
        <v>4.2409090909090903</v>
      </c>
      <c r="AF101" s="14">
        <v>4.9000000000000004</v>
      </c>
      <c r="AG101" s="14">
        <v>38.461538461538503</v>
      </c>
      <c r="AH101" s="14">
        <v>0</v>
      </c>
      <c r="AI101" s="14">
        <v>71.428571428571402</v>
      </c>
      <c r="AJ101" s="14">
        <v>54.545454545454497</v>
      </c>
      <c r="AK101" s="14">
        <v>25</v>
      </c>
      <c r="AL101" s="14">
        <v>27.272727272727298</v>
      </c>
      <c r="AM101" s="14">
        <v>20</v>
      </c>
    </row>
    <row r="102" spans="1:39" x14ac:dyDescent="0.2">
      <c r="A102" s="13">
        <v>101</v>
      </c>
      <c r="B102" s="13" t="s">
        <v>236</v>
      </c>
      <c r="C102" s="13" t="s">
        <v>91</v>
      </c>
      <c r="D102" s="13" t="s">
        <v>64</v>
      </c>
      <c r="E102" s="13">
        <v>26</v>
      </c>
      <c r="F102" s="13">
        <v>35</v>
      </c>
      <c r="G102" s="13">
        <v>23</v>
      </c>
      <c r="H102" s="13">
        <v>22</v>
      </c>
      <c r="I102" s="13">
        <v>37</v>
      </c>
      <c r="J102" s="13">
        <v>25</v>
      </c>
      <c r="K102" s="13">
        <v>37</v>
      </c>
      <c r="L102" s="14">
        <v>4.8492307692307701</v>
      </c>
      <c r="M102" s="14">
        <v>5.6214285714285701</v>
      </c>
      <c r="N102" s="14">
        <v>6.2121739130434799</v>
      </c>
      <c r="O102" s="14">
        <v>5.1009090909090897</v>
      </c>
      <c r="P102" s="14">
        <v>4.9456756756756803</v>
      </c>
      <c r="Q102" s="14">
        <v>5.1223999999999998</v>
      </c>
      <c r="R102" s="14">
        <v>4.9359459459459503</v>
      </c>
      <c r="S102" s="14">
        <v>5.5</v>
      </c>
      <c r="T102" s="14">
        <v>6.1771428571428597</v>
      </c>
      <c r="U102" s="14">
        <v>6.9260869565217398</v>
      </c>
      <c r="V102" s="14">
        <v>5.5818181818181802</v>
      </c>
      <c r="W102" s="14">
        <v>5.6432432432432398</v>
      </c>
      <c r="X102" s="14">
        <v>6.0880000000000001</v>
      </c>
      <c r="Y102" s="14">
        <v>5.6270270270270304</v>
      </c>
      <c r="Z102" s="14">
        <v>4.2019230769230802</v>
      </c>
      <c r="AA102" s="14">
        <v>5.07</v>
      </c>
      <c r="AB102" s="14">
        <v>5.5043478260869598</v>
      </c>
      <c r="AC102" s="14">
        <v>4.6227272727272704</v>
      </c>
      <c r="AD102" s="14">
        <v>4.2540540540540599</v>
      </c>
      <c r="AE102" s="14">
        <v>4.1619999999999999</v>
      </c>
      <c r="AF102" s="14">
        <v>4.25</v>
      </c>
      <c r="AG102" s="14">
        <v>42.307692307692299</v>
      </c>
      <c r="AH102" s="14">
        <v>68.571428571428598</v>
      </c>
      <c r="AI102" s="14">
        <v>73.913043478260903</v>
      </c>
      <c r="AJ102" s="14">
        <v>45.454545454545503</v>
      </c>
      <c r="AK102" s="14">
        <v>48.648648648648702</v>
      </c>
      <c r="AL102" s="14">
        <v>56</v>
      </c>
      <c r="AM102" s="14">
        <v>48.648648648648702</v>
      </c>
    </row>
    <row r="103" spans="1:39" x14ac:dyDescent="0.2">
      <c r="A103" s="13">
        <v>102</v>
      </c>
      <c r="B103" s="13" t="s">
        <v>237</v>
      </c>
      <c r="C103" s="13" t="s">
        <v>238</v>
      </c>
      <c r="D103" s="13" t="s">
        <v>76</v>
      </c>
      <c r="E103" s="13">
        <v>5</v>
      </c>
      <c r="F103" s="13">
        <v>8</v>
      </c>
      <c r="G103" s="13">
        <v>4</v>
      </c>
      <c r="H103" s="13">
        <v>9</v>
      </c>
      <c r="I103" s="13">
        <v>10</v>
      </c>
      <c r="J103" s="13">
        <v>13</v>
      </c>
      <c r="K103" s="13">
        <v>7</v>
      </c>
      <c r="L103" s="14">
        <v>4.8179999999999996</v>
      </c>
      <c r="M103" s="14">
        <v>5.4887499999999996</v>
      </c>
      <c r="N103" s="14">
        <v>6.5425000000000004</v>
      </c>
      <c r="O103" s="14">
        <v>5.37</v>
      </c>
      <c r="P103" s="14">
        <v>4.7430000000000003</v>
      </c>
      <c r="Q103" s="14">
        <v>4.7115384615384599</v>
      </c>
      <c r="R103" s="14">
        <v>4.7371428571428602</v>
      </c>
      <c r="S103" s="14">
        <v>4.57</v>
      </c>
      <c r="T103" s="14">
        <v>6.0562500000000004</v>
      </c>
      <c r="U103" s="14">
        <v>6.8875000000000002</v>
      </c>
      <c r="V103" s="14">
        <v>5.5277777777777803</v>
      </c>
      <c r="W103" s="14">
        <v>5.28</v>
      </c>
      <c r="X103" s="14">
        <v>5.1730769230769198</v>
      </c>
      <c r="Y103" s="14">
        <v>4.7</v>
      </c>
      <c r="Z103" s="14">
        <v>5.07</v>
      </c>
      <c r="AA103" s="14">
        <v>4.9249999999999998</v>
      </c>
      <c r="AB103" s="14">
        <v>6.2</v>
      </c>
      <c r="AC103" s="14">
        <v>5.2166666666666703</v>
      </c>
      <c r="AD103" s="14">
        <v>4.21</v>
      </c>
      <c r="AE103" s="14">
        <v>4.2538461538461503</v>
      </c>
      <c r="AF103" s="14">
        <v>4.7785714285714302</v>
      </c>
      <c r="AG103" s="14">
        <v>40</v>
      </c>
      <c r="AH103" s="14">
        <v>62.5</v>
      </c>
      <c r="AI103" s="14">
        <v>100</v>
      </c>
      <c r="AJ103" s="14">
        <v>55.5555555555556</v>
      </c>
      <c r="AK103" s="14">
        <v>40</v>
      </c>
      <c r="AL103" s="14">
        <v>46.153846153846203</v>
      </c>
      <c r="AM103" s="14">
        <v>28.571428571428601</v>
      </c>
    </row>
    <row r="104" spans="1:39" x14ac:dyDescent="0.2">
      <c r="A104" s="13">
        <v>103</v>
      </c>
      <c r="B104" s="13" t="s">
        <v>239</v>
      </c>
      <c r="C104" s="13" t="s">
        <v>240</v>
      </c>
      <c r="D104" s="13" t="s">
        <v>76</v>
      </c>
      <c r="E104" s="13">
        <v>26</v>
      </c>
      <c r="F104" s="13">
        <v>13</v>
      </c>
      <c r="G104" s="13">
        <v>33</v>
      </c>
      <c r="H104" s="13">
        <v>30</v>
      </c>
      <c r="I104" s="13">
        <v>23</v>
      </c>
      <c r="J104" s="13">
        <v>26</v>
      </c>
      <c r="K104" s="13">
        <v>61</v>
      </c>
      <c r="L104" s="14">
        <v>5.5119230769230798</v>
      </c>
      <c r="M104" s="14">
        <v>5.1961538461538499</v>
      </c>
      <c r="N104" s="14">
        <v>5.21</v>
      </c>
      <c r="O104" s="14">
        <v>4.9886666666666697</v>
      </c>
      <c r="P104" s="14">
        <v>5.4091304347826101</v>
      </c>
      <c r="Q104" s="14">
        <v>5.4561538461538497</v>
      </c>
      <c r="R104" s="14">
        <v>5.0657377049180301</v>
      </c>
      <c r="S104" s="14">
        <v>6.8134615384615396</v>
      </c>
      <c r="T104" s="14">
        <v>5.5192307692307701</v>
      </c>
      <c r="U104" s="14">
        <v>5.6757575757575802</v>
      </c>
      <c r="V104" s="14">
        <v>5.0716666666666699</v>
      </c>
      <c r="W104" s="14">
        <v>5.6869565217391296</v>
      </c>
      <c r="X104" s="14">
        <v>6.1730769230769198</v>
      </c>
      <c r="Y104" s="14">
        <v>5.4442622950819697</v>
      </c>
      <c r="Z104" s="14">
        <v>4.2134615384615399</v>
      </c>
      <c r="AA104" s="14">
        <v>4.8807692307692303</v>
      </c>
      <c r="AB104" s="14">
        <v>4.75</v>
      </c>
      <c r="AC104" s="14">
        <v>4.9116666666666697</v>
      </c>
      <c r="AD104" s="14">
        <v>5.1347826086956498</v>
      </c>
      <c r="AE104" s="14">
        <v>4.7442307692307697</v>
      </c>
      <c r="AF104" s="14">
        <v>4.6918032786885204</v>
      </c>
      <c r="AG104" s="14">
        <v>73.076923076923094</v>
      </c>
      <c r="AH104" s="14">
        <v>46.153846153846203</v>
      </c>
      <c r="AI104" s="14">
        <v>57.575757575757599</v>
      </c>
      <c r="AJ104" s="14">
        <v>40</v>
      </c>
      <c r="AK104" s="14">
        <v>60.869565217391298</v>
      </c>
      <c r="AL104" s="14">
        <v>61.538461538461497</v>
      </c>
      <c r="AM104" s="14">
        <v>52.459016393442603</v>
      </c>
    </row>
    <row r="105" spans="1:39" x14ac:dyDescent="0.2">
      <c r="A105" s="13">
        <v>104</v>
      </c>
      <c r="B105" s="13" t="s">
        <v>241</v>
      </c>
      <c r="C105" s="13" t="s">
        <v>242</v>
      </c>
      <c r="D105" s="13" t="s">
        <v>76</v>
      </c>
      <c r="E105" s="13">
        <v>61</v>
      </c>
      <c r="F105" s="13">
        <v>32</v>
      </c>
      <c r="G105" s="13">
        <v>65</v>
      </c>
      <c r="H105" s="13">
        <v>58</v>
      </c>
      <c r="I105" s="13">
        <v>57</v>
      </c>
      <c r="J105" s="13">
        <v>45</v>
      </c>
      <c r="K105" s="13">
        <v>44</v>
      </c>
      <c r="L105" s="14">
        <v>6.3921311475409803</v>
      </c>
      <c r="M105" s="14">
        <v>5.0471874999999997</v>
      </c>
      <c r="N105" s="14">
        <v>6.2636923076923097</v>
      </c>
      <c r="O105" s="14">
        <v>5.9036206896551704</v>
      </c>
      <c r="P105" s="14">
        <v>5.9429824561403501</v>
      </c>
      <c r="Q105" s="14">
        <v>5.69133333333333</v>
      </c>
      <c r="R105" s="14">
        <v>6.6536363636363598</v>
      </c>
      <c r="S105" s="14">
        <v>6.9549180327868898</v>
      </c>
      <c r="T105" s="14">
        <v>5.703125</v>
      </c>
      <c r="U105" s="14">
        <v>6.8069230769230797</v>
      </c>
      <c r="V105" s="14">
        <v>6.1439655172413801</v>
      </c>
      <c r="W105" s="14">
        <v>6.56666666666667</v>
      </c>
      <c r="X105" s="14">
        <v>6.2866666666666697</v>
      </c>
      <c r="Y105" s="14">
        <v>7.0772727272727298</v>
      </c>
      <c r="Z105" s="14">
        <v>5.8336065573770499</v>
      </c>
      <c r="AA105" s="14">
        <v>4.3953125000000002</v>
      </c>
      <c r="AB105" s="14">
        <v>5.72384615384615</v>
      </c>
      <c r="AC105" s="14">
        <v>5.66724137931035</v>
      </c>
      <c r="AD105" s="14">
        <v>5.3245614035087696</v>
      </c>
      <c r="AE105" s="14">
        <v>5.0999999999999996</v>
      </c>
      <c r="AF105" s="14">
        <v>6.2340909090909102</v>
      </c>
      <c r="AG105" s="14">
        <v>78.688524590163894</v>
      </c>
      <c r="AH105" s="14">
        <v>50</v>
      </c>
      <c r="AI105" s="14">
        <v>78.461538461538495</v>
      </c>
      <c r="AJ105" s="14">
        <v>65.517241379310406</v>
      </c>
      <c r="AK105" s="14">
        <v>75.438596491228097</v>
      </c>
      <c r="AL105" s="14">
        <v>68.8888888888889</v>
      </c>
      <c r="AM105" s="14">
        <v>88.636363636363598</v>
      </c>
    </row>
    <row r="106" spans="1:39" x14ac:dyDescent="0.2">
      <c r="A106" s="13">
        <v>105</v>
      </c>
      <c r="B106" s="13" t="s">
        <v>243</v>
      </c>
      <c r="C106" s="13" t="s">
        <v>244</v>
      </c>
      <c r="D106" s="13" t="s">
        <v>76</v>
      </c>
      <c r="E106" s="13">
        <v>14</v>
      </c>
      <c r="F106" s="13">
        <v>19</v>
      </c>
      <c r="G106" s="13">
        <v>30</v>
      </c>
      <c r="H106" s="13">
        <v>20</v>
      </c>
      <c r="I106" s="13">
        <v>22</v>
      </c>
      <c r="J106" s="13">
        <v>19</v>
      </c>
      <c r="K106" s="13">
        <v>25</v>
      </c>
      <c r="L106" s="14">
        <v>4.0321428571428601</v>
      </c>
      <c r="M106" s="14">
        <v>5.0705263157894702</v>
      </c>
      <c r="N106" s="14">
        <v>3.8996666666666702</v>
      </c>
      <c r="O106" s="14">
        <v>5.343</v>
      </c>
      <c r="P106" s="14">
        <v>3.3318181818181798</v>
      </c>
      <c r="Q106" s="14">
        <v>3.8847368421052599</v>
      </c>
      <c r="R106" s="14">
        <v>4.6539999999999999</v>
      </c>
      <c r="S106" s="14">
        <v>4.7607142857142897</v>
      </c>
      <c r="T106" s="14">
        <v>4.7605263157894697</v>
      </c>
      <c r="U106" s="14">
        <v>3.9566666666666701</v>
      </c>
      <c r="V106" s="14">
        <v>4.6150000000000002</v>
      </c>
      <c r="W106" s="14">
        <v>3.6409090909090902</v>
      </c>
      <c r="X106" s="14">
        <v>4.5999999999999996</v>
      </c>
      <c r="Y106" s="14">
        <v>3.8860000000000001</v>
      </c>
      <c r="Z106" s="14">
        <v>3.30714285714286</v>
      </c>
      <c r="AA106" s="14">
        <v>5.3842105263157896</v>
      </c>
      <c r="AB106" s="14">
        <v>3.8466666666666698</v>
      </c>
      <c r="AC106" s="14">
        <v>6.0774999999999997</v>
      </c>
      <c r="AD106" s="14">
        <v>3.02727272727273</v>
      </c>
      <c r="AE106" s="14">
        <v>3.1736842105263201</v>
      </c>
      <c r="AF106" s="14">
        <v>5.4240000000000004</v>
      </c>
      <c r="AG106" s="14">
        <v>35.714285714285701</v>
      </c>
      <c r="AH106" s="14">
        <v>63.157894736842103</v>
      </c>
      <c r="AI106" s="14">
        <v>33.3333333333333</v>
      </c>
      <c r="AJ106" s="14">
        <v>75</v>
      </c>
      <c r="AK106" s="14">
        <v>13.636363636363599</v>
      </c>
      <c r="AL106" s="14">
        <v>15.789473684210501</v>
      </c>
      <c r="AM106" s="14">
        <v>40</v>
      </c>
    </row>
    <row r="107" spans="1:39" x14ac:dyDescent="0.2">
      <c r="A107" s="13">
        <v>106</v>
      </c>
      <c r="B107" s="13" t="s">
        <v>245</v>
      </c>
      <c r="C107" s="13" t="s">
        <v>246</v>
      </c>
      <c r="D107" s="13" t="s">
        <v>76</v>
      </c>
      <c r="E107" s="13">
        <v>9</v>
      </c>
      <c r="F107" s="13">
        <v>7</v>
      </c>
      <c r="G107" s="13">
        <v>14</v>
      </c>
      <c r="H107" s="13">
        <v>8</v>
      </c>
      <c r="I107" s="13">
        <v>7</v>
      </c>
      <c r="J107" s="13">
        <v>8</v>
      </c>
      <c r="K107" s="13">
        <v>7</v>
      </c>
      <c r="L107" s="14">
        <v>7.3022222222222197</v>
      </c>
      <c r="M107" s="14">
        <v>6.5785714285714301</v>
      </c>
      <c r="N107" s="14">
        <v>5.78</v>
      </c>
      <c r="O107" s="14">
        <v>6.95</v>
      </c>
      <c r="P107" s="14">
        <v>6.5</v>
      </c>
      <c r="Q107" s="14">
        <v>7.5612500000000002</v>
      </c>
      <c r="R107" s="14">
        <v>5.86</v>
      </c>
      <c r="S107" s="14">
        <v>7.8333333333333304</v>
      </c>
      <c r="T107" s="14">
        <v>6.5</v>
      </c>
      <c r="U107" s="14">
        <v>6.3535714285714304</v>
      </c>
      <c r="V107" s="14">
        <v>7.09375</v>
      </c>
      <c r="W107" s="14">
        <v>7.29285714285714</v>
      </c>
      <c r="X107" s="14">
        <v>7.9187500000000002</v>
      </c>
      <c r="Y107" s="14">
        <v>5.54285714285714</v>
      </c>
      <c r="Z107" s="14">
        <v>6.7777777777777803</v>
      </c>
      <c r="AA107" s="14">
        <v>6.6571428571428601</v>
      </c>
      <c r="AB107" s="14">
        <v>5.2107142857142899</v>
      </c>
      <c r="AC107" s="14">
        <v>6.8125</v>
      </c>
      <c r="AD107" s="14">
        <v>5.71428571428571</v>
      </c>
      <c r="AE107" s="14">
        <v>7.2125000000000004</v>
      </c>
      <c r="AF107" s="14">
        <v>6.1785714285714297</v>
      </c>
      <c r="AG107" s="14">
        <v>100</v>
      </c>
      <c r="AH107" s="14">
        <v>71.428571428571402</v>
      </c>
      <c r="AI107" s="14">
        <v>64.285714285714306</v>
      </c>
      <c r="AJ107" s="14">
        <v>87.5</v>
      </c>
      <c r="AK107" s="14">
        <v>71.428571428571402</v>
      </c>
      <c r="AL107" s="14">
        <v>100</v>
      </c>
      <c r="AM107" s="14">
        <v>57.142857142857103</v>
      </c>
    </row>
    <row r="108" spans="1:39" x14ac:dyDescent="0.2">
      <c r="A108" s="13">
        <v>107</v>
      </c>
      <c r="B108" s="13" t="s">
        <v>247</v>
      </c>
      <c r="C108" s="13" t="s">
        <v>248</v>
      </c>
      <c r="D108" s="13" t="s">
        <v>76</v>
      </c>
      <c r="E108" s="13">
        <v>21</v>
      </c>
      <c r="F108" s="13">
        <v>15</v>
      </c>
      <c r="G108" s="13">
        <v>16</v>
      </c>
      <c r="H108" s="13">
        <v>11</v>
      </c>
      <c r="I108" s="13">
        <v>12</v>
      </c>
      <c r="J108" s="13">
        <v>22</v>
      </c>
      <c r="K108" s="13">
        <v>19</v>
      </c>
      <c r="L108" s="14">
        <v>5.4980952380952397</v>
      </c>
      <c r="M108" s="14">
        <v>5.9466666666666699</v>
      </c>
      <c r="N108" s="14">
        <v>5.9668749999999999</v>
      </c>
      <c r="O108" s="14">
        <v>5.0081818181818196</v>
      </c>
      <c r="P108" s="14">
        <v>5.6074999999999999</v>
      </c>
      <c r="Q108" s="14">
        <v>6.4550000000000001</v>
      </c>
      <c r="R108" s="14">
        <v>6.0363157894736803</v>
      </c>
      <c r="S108" s="14">
        <v>6.1119047619047597</v>
      </c>
      <c r="T108" s="14">
        <v>6.5733333333333297</v>
      </c>
      <c r="U108" s="14">
        <v>6.203125</v>
      </c>
      <c r="V108" s="14">
        <v>5.5818181818181802</v>
      </c>
      <c r="W108" s="14">
        <v>6.2958333333333298</v>
      </c>
      <c r="X108" s="14">
        <v>7.1477272727272698</v>
      </c>
      <c r="Y108" s="14">
        <v>6.2921052631579002</v>
      </c>
      <c r="Z108" s="14">
        <v>4.8880952380952403</v>
      </c>
      <c r="AA108" s="14">
        <v>5.3266666666666698</v>
      </c>
      <c r="AB108" s="14">
        <v>5.734375</v>
      </c>
      <c r="AC108" s="14">
        <v>4.4363636363636401</v>
      </c>
      <c r="AD108" s="14">
        <v>4.9249999999999998</v>
      </c>
      <c r="AE108" s="14">
        <v>5.7659090909090898</v>
      </c>
      <c r="AF108" s="14">
        <v>5.7842105263157899</v>
      </c>
      <c r="AG108" s="14">
        <v>57.142857142857103</v>
      </c>
      <c r="AH108" s="14">
        <v>73.3333333333333</v>
      </c>
      <c r="AI108" s="14">
        <v>75</v>
      </c>
      <c r="AJ108" s="14">
        <v>54.545454545454497</v>
      </c>
      <c r="AK108" s="14">
        <v>58.3333333333333</v>
      </c>
      <c r="AL108" s="14">
        <v>86.363636363636402</v>
      </c>
      <c r="AM108" s="14">
        <v>84.210526315789494</v>
      </c>
    </row>
    <row r="109" spans="1:39" x14ac:dyDescent="0.2">
      <c r="A109" s="13">
        <v>108</v>
      </c>
      <c r="B109" s="13" t="s">
        <v>249</v>
      </c>
      <c r="C109" s="13" t="s">
        <v>250</v>
      </c>
      <c r="D109" s="13" t="s">
        <v>76</v>
      </c>
      <c r="E109" s="13">
        <v>12</v>
      </c>
      <c r="F109" s="13">
        <v>13</v>
      </c>
      <c r="G109" s="13">
        <v>12</v>
      </c>
      <c r="H109" s="13">
        <v>18</v>
      </c>
      <c r="I109" s="13">
        <v>22</v>
      </c>
      <c r="J109" s="13">
        <v>24</v>
      </c>
      <c r="K109" s="13">
        <v>14</v>
      </c>
      <c r="L109" s="14">
        <v>5.5708333333333302</v>
      </c>
      <c r="M109" s="14">
        <v>4.8215384615384602</v>
      </c>
      <c r="N109" s="14">
        <v>5.0066666666666704</v>
      </c>
      <c r="O109" s="14">
        <v>5.3861111111111102</v>
      </c>
      <c r="P109" s="14">
        <v>5.1349999999999998</v>
      </c>
      <c r="Q109" s="14">
        <v>4.8954166666666703</v>
      </c>
      <c r="R109" s="14">
        <v>4.7728571428571396</v>
      </c>
      <c r="S109" s="14">
        <v>6.7125000000000004</v>
      </c>
      <c r="T109" s="14">
        <v>5.2884615384615401</v>
      </c>
      <c r="U109" s="14">
        <v>5.37083333333333</v>
      </c>
      <c r="V109" s="14">
        <v>5.1388888888888902</v>
      </c>
      <c r="W109" s="14">
        <v>5.3136363636363599</v>
      </c>
      <c r="X109" s="14">
        <v>5.2666666666666702</v>
      </c>
      <c r="Y109" s="14">
        <v>4.8285714285714301</v>
      </c>
      <c r="Z109" s="14">
        <v>4.43333333333333</v>
      </c>
      <c r="AA109" s="14">
        <v>4.35769230769231</v>
      </c>
      <c r="AB109" s="14">
        <v>4.6458333333333304</v>
      </c>
      <c r="AC109" s="14">
        <v>5.6388888888888902</v>
      </c>
      <c r="AD109" s="14">
        <v>4.9613636363636404</v>
      </c>
      <c r="AE109" s="14">
        <v>4.52708333333333</v>
      </c>
      <c r="AF109" s="14">
        <v>4.7214285714285698</v>
      </c>
      <c r="AG109" s="14">
        <v>66.6666666666667</v>
      </c>
      <c r="AH109" s="14">
        <v>46.153846153846203</v>
      </c>
      <c r="AI109" s="14">
        <v>41.6666666666667</v>
      </c>
      <c r="AJ109" s="14">
        <v>55.5555555555556</v>
      </c>
      <c r="AK109" s="14">
        <v>40.909090909090899</v>
      </c>
      <c r="AL109" s="14">
        <v>54.1666666666667</v>
      </c>
      <c r="AM109" s="14">
        <v>42.857142857142897</v>
      </c>
    </row>
    <row r="110" spans="1:39" x14ac:dyDescent="0.2">
      <c r="A110" s="13">
        <v>109</v>
      </c>
      <c r="B110" s="13" t="s">
        <v>251</v>
      </c>
      <c r="C110" s="13" t="s">
        <v>252</v>
      </c>
      <c r="D110" s="13" t="s">
        <v>76</v>
      </c>
      <c r="E110" s="13">
        <v>17</v>
      </c>
      <c r="F110" s="13">
        <v>18</v>
      </c>
      <c r="G110" s="13">
        <v>26</v>
      </c>
      <c r="H110" s="13">
        <v>19</v>
      </c>
      <c r="I110" s="13">
        <v>12</v>
      </c>
      <c r="J110" s="13">
        <v>20</v>
      </c>
      <c r="K110" s="13">
        <v>29</v>
      </c>
      <c r="L110" s="14">
        <v>6.4805882352941202</v>
      </c>
      <c r="M110" s="14">
        <v>5.55</v>
      </c>
      <c r="N110" s="14">
        <v>5.9823076923076899</v>
      </c>
      <c r="O110" s="14">
        <v>6.12947368421053</v>
      </c>
      <c r="P110" s="14">
        <v>6.3283333333333296</v>
      </c>
      <c r="Q110" s="14">
        <v>5.5434999999999999</v>
      </c>
      <c r="R110" s="14">
        <v>4.4186206896551701</v>
      </c>
      <c r="S110" s="14">
        <v>7.35</v>
      </c>
      <c r="T110" s="14">
        <v>6.2750000000000004</v>
      </c>
      <c r="U110" s="14">
        <v>6.6480769230769203</v>
      </c>
      <c r="V110" s="14">
        <v>5.8657894736842104</v>
      </c>
      <c r="W110" s="14">
        <v>6.5416666666666696</v>
      </c>
      <c r="X110" s="14">
        <v>5.8525</v>
      </c>
      <c r="Y110" s="14">
        <v>4.8413793103448297</v>
      </c>
      <c r="Z110" s="14">
        <v>5.6176470588235299</v>
      </c>
      <c r="AA110" s="14">
        <v>4.8305555555555602</v>
      </c>
      <c r="AB110" s="14">
        <v>5.3211538461538499</v>
      </c>
      <c r="AC110" s="14">
        <v>6.3973684210526303</v>
      </c>
      <c r="AD110" s="14">
        <v>6.12083333333333</v>
      </c>
      <c r="AE110" s="14">
        <v>5.24</v>
      </c>
      <c r="AF110" s="14">
        <v>4</v>
      </c>
      <c r="AG110" s="14">
        <v>76.470588235294102</v>
      </c>
      <c r="AH110" s="14">
        <v>38.8888888888889</v>
      </c>
      <c r="AI110" s="14">
        <v>73.076923076923094</v>
      </c>
      <c r="AJ110" s="14">
        <v>73.684210526315795</v>
      </c>
      <c r="AK110" s="14">
        <v>58.3333333333333</v>
      </c>
      <c r="AL110" s="14">
        <v>55</v>
      </c>
      <c r="AM110" s="14">
        <v>27.586206896551701</v>
      </c>
    </row>
    <row r="111" spans="1:39" x14ac:dyDescent="0.2">
      <c r="A111" s="13">
        <v>110</v>
      </c>
      <c r="B111" s="13" t="s">
        <v>253</v>
      </c>
      <c r="C111" s="13" t="s">
        <v>254</v>
      </c>
      <c r="D111" s="13" t="s">
        <v>76</v>
      </c>
      <c r="E111" s="13">
        <v>1</v>
      </c>
      <c r="F111" s="13">
        <v>4</v>
      </c>
      <c r="G111" s="13">
        <v>7</v>
      </c>
      <c r="H111" s="13">
        <v>3</v>
      </c>
      <c r="I111" s="13">
        <v>8</v>
      </c>
      <c r="J111" s="13">
        <v>5</v>
      </c>
      <c r="K111" s="13">
        <v>2</v>
      </c>
      <c r="L111" s="14">
        <v>6.8</v>
      </c>
      <c r="M111" s="14">
        <v>3.8774999999999999</v>
      </c>
      <c r="N111" s="14">
        <v>5.75428571428571</v>
      </c>
      <c r="O111" s="14">
        <v>4.7233333333333301</v>
      </c>
      <c r="P111" s="14">
        <v>3.6549999999999998</v>
      </c>
      <c r="Q111" s="14">
        <v>4.8380000000000001</v>
      </c>
      <c r="R111" s="14">
        <v>4.7699999999999996</v>
      </c>
      <c r="S111" s="14">
        <v>7.25</v>
      </c>
      <c r="T111" s="14">
        <v>3.7374999999999998</v>
      </c>
      <c r="U111" s="14">
        <v>6.3857142857142897</v>
      </c>
      <c r="V111" s="14">
        <v>4.9000000000000004</v>
      </c>
      <c r="W111" s="14">
        <v>4.2249999999999996</v>
      </c>
      <c r="X111" s="14">
        <v>5.72</v>
      </c>
      <c r="Y111" s="14">
        <v>5.6749999999999998</v>
      </c>
      <c r="Z111" s="14">
        <v>6.35</v>
      </c>
      <c r="AA111" s="14">
        <v>4.0250000000000004</v>
      </c>
      <c r="AB111" s="14">
        <v>5.1285714285714299</v>
      </c>
      <c r="AC111" s="14">
        <v>4.55</v>
      </c>
      <c r="AD111" s="14">
        <v>3.0874999999999999</v>
      </c>
      <c r="AE111" s="14">
        <v>3.96</v>
      </c>
      <c r="AF111" s="14">
        <v>3.875</v>
      </c>
      <c r="AG111" s="14">
        <v>100</v>
      </c>
      <c r="AH111" s="14">
        <v>0</v>
      </c>
      <c r="AI111" s="14">
        <v>57.142857142857103</v>
      </c>
      <c r="AJ111" s="14">
        <v>66.6666666666667</v>
      </c>
      <c r="AK111" s="14">
        <v>0</v>
      </c>
      <c r="AL111" s="14">
        <v>60</v>
      </c>
      <c r="AM111" s="14">
        <v>50</v>
      </c>
    </row>
    <row r="112" spans="1:39" x14ac:dyDescent="0.2">
      <c r="A112" s="13">
        <v>111</v>
      </c>
      <c r="B112" s="13" t="s">
        <v>255</v>
      </c>
      <c r="C112" s="13" t="s">
        <v>256</v>
      </c>
      <c r="D112" s="13" t="s">
        <v>76</v>
      </c>
      <c r="E112" s="13">
        <v>35</v>
      </c>
      <c r="F112" s="13">
        <v>28</v>
      </c>
      <c r="G112" s="13">
        <v>23</v>
      </c>
      <c r="H112" s="13">
        <v>35</v>
      </c>
      <c r="I112" s="13">
        <v>29</v>
      </c>
      <c r="J112" s="13">
        <v>34</v>
      </c>
      <c r="K112" s="13">
        <v>24</v>
      </c>
      <c r="L112" s="14">
        <v>5.9119999999999999</v>
      </c>
      <c r="M112" s="14">
        <v>5.7510714285714304</v>
      </c>
      <c r="N112" s="14">
        <v>5.9286956521739098</v>
      </c>
      <c r="O112" s="14">
        <v>4.7065714285714302</v>
      </c>
      <c r="P112" s="14">
        <v>5.4375862068965501</v>
      </c>
      <c r="Q112" s="14">
        <v>6.2182352941176502</v>
      </c>
      <c r="R112" s="14">
        <v>5.1658333333333299</v>
      </c>
      <c r="S112" s="14">
        <v>7.0085714285714298</v>
      </c>
      <c r="T112" s="14">
        <v>6.3089285714285701</v>
      </c>
      <c r="U112" s="14">
        <v>6.4282608695652197</v>
      </c>
      <c r="V112" s="14">
        <v>5.1285714285714299</v>
      </c>
      <c r="W112" s="14">
        <v>6.4482758620689697</v>
      </c>
      <c r="X112" s="14">
        <v>6.8926470588235302</v>
      </c>
      <c r="Y112" s="14">
        <v>5.8854166666666696</v>
      </c>
      <c r="Z112" s="14">
        <v>4.82</v>
      </c>
      <c r="AA112" s="14">
        <v>5.1964285714285703</v>
      </c>
      <c r="AB112" s="14">
        <v>5.4347826086956497</v>
      </c>
      <c r="AC112" s="14">
        <v>4.28857142857143</v>
      </c>
      <c r="AD112" s="14">
        <v>4.4327586206896603</v>
      </c>
      <c r="AE112" s="14">
        <v>5.55</v>
      </c>
      <c r="AF112" s="14">
        <v>4.45</v>
      </c>
      <c r="AG112" s="14">
        <v>57.142857142857103</v>
      </c>
      <c r="AH112" s="14">
        <v>67.857142857142904</v>
      </c>
      <c r="AI112" s="14">
        <v>69.565217391304301</v>
      </c>
      <c r="AJ112" s="14">
        <v>40</v>
      </c>
      <c r="AK112" s="14">
        <v>55.172413793103402</v>
      </c>
      <c r="AL112" s="14">
        <v>76.470588235294102</v>
      </c>
      <c r="AM112" s="14">
        <v>50</v>
      </c>
    </row>
    <row r="113" spans="1:39" x14ac:dyDescent="0.2">
      <c r="A113" s="13">
        <v>112</v>
      </c>
      <c r="B113" s="13" t="s">
        <v>257</v>
      </c>
      <c r="C113" s="13" t="s">
        <v>258</v>
      </c>
      <c r="D113" s="13" t="s">
        <v>76</v>
      </c>
      <c r="E113" s="13">
        <v>14</v>
      </c>
      <c r="F113" s="13">
        <v>7</v>
      </c>
      <c r="G113" s="13">
        <v>8</v>
      </c>
      <c r="H113" s="13">
        <v>6</v>
      </c>
      <c r="I113" s="13">
        <v>10</v>
      </c>
      <c r="J113" s="13">
        <v>10</v>
      </c>
      <c r="K113" s="13">
        <v>7</v>
      </c>
      <c r="L113" s="14">
        <v>4.4528571428571402</v>
      </c>
      <c r="M113" s="14">
        <v>4.6071428571428603</v>
      </c>
      <c r="N113" s="14">
        <v>5.9012500000000001</v>
      </c>
      <c r="O113" s="14">
        <v>5.0933333333333302</v>
      </c>
      <c r="P113" s="14">
        <v>4.6959999999999997</v>
      </c>
      <c r="Q113" s="14">
        <v>4.28</v>
      </c>
      <c r="R113" s="14">
        <v>4.99714285714286</v>
      </c>
      <c r="S113" s="14">
        <v>4.7178571428571399</v>
      </c>
      <c r="T113" s="14">
        <v>4.4071428571428601</v>
      </c>
      <c r="U113" s="14">
        <v>6.0062499999999996</v>
      </c>
      <c r="V113" s="14">
        <v>4.7083333333333304</v>
      </c>
      <c r="W113" s="14">
        <v>4.71</v>
      </c>
      <c r="X113" s="14">
        <v>4.1399999999999997</v>
      </c>
      <c r="Y113" s="14">
        <v>4.8357142857142899</v>
      </c>
      <c r="Z113" s="14">
        <v>4.1928571428571404</v>
      </c>
      <c r="AA113" s="14">
        <v>4.8071428571428596</v>
      </c>
      <c r="AB113" s="14">
        <v>5.8</v>
      </c>
      <c r="AC113" s="14">
        <v>5.4833333333333298</v>
      </c>
      <c r="AD113" s="14">
        <v>4.6849999999999996</v>
      </c>
      <c r="AE113" s="14">
        <v>4.4249999999999998</v>
      </c>
      <c r="AF113" s="14">
        <v>5.1642857142857101</v>
      </c>
      <c r="AG113" s="14">
        <v>50</v>
      </c>
      <c r="AH113" s="14">
        <v>42.857142857142897</v>
      </c>
      <c r="AI113" s="14">
        <v>62.5</v>
      </c>
      <c r="AJ113" s="14">
        <v>50</v>
      </c>
      <c r="AK113" s="14">
        <v>50</v>
      </c>
      <c r="AL113" s="14">
        <v>40</v>
      </c>
      <c r="AM113" s="14">
        <v>42.857142857142897</v>
      </c>
    </row>
    <row r="114" spans="1:39" x14ac:dyDescent="0.2">
      <c r="A114" s="13">
        <v>113</v>
      </c>
      <c r="B114" s="13" t="s">
        <v>259</v>
      </c>
      <c r="C114" s="13" t="s">
        <v>260</v>
      </c>
      <c r="D114" s="13" t="s">
        <v>76</v>
      </c>
      <c r="E114" s="13">
        <v>23</v>
      </c>
      <c r="F114" s="13">
        <v>17</v>
      </c>
      <c r="G114" s="13">
        <v>21</v>
      </c>
      <c r="H114" s="13">
        <v>24</v>
      </c>
      <c r="I114" s="13">
        <v>17</v>
      </c>
      <c r="J114" s="13">
        <v>17</v>
      </c>
      <c r="K114" s="13">
        <v>33</v>
      </c>
      <c r="L114" s="14">
        <v>6.4021739130434803</v>
      </c>
      <c r="M114" s="14">
        <v>5.9558823529411802</v>
      </c>
      <c r="N114" s="14">
        <v>6.9023809523809501</v>
      </c>
      <c r="O114" s="14">
        <v>6.2545833333333301</v>
      </c>
      <c r="P114" s="14">
        <v>5.8329411764705901</v>
      </c>
      <c r="Q114" s="14">
        <v>6.6552941176470597</v>
      </c>
      <c r="R114" s="14">
        <v>6.18363636363636</v>
      </c>
      <c r="S114" s="14">
        <v>7.3869565217391298</v>
      </c>
      <c r="T114" s="14">
        <v>6.4735294117647104</v>
      </c>
      <c r="U114" s="14">
        <v>7.4</v>
      </c>
      <c r="V114" s="14">
        <v>5.83958333333333</v>
      </c>
      <c r="W114" s="14">
        <v>5.99705882352941</v>
      </c>
      <c r="X114" s="14">
        <v>6.8323529411764703</v>
      </c>
      <c r="Y114" s="14">
        <v>6.21060606060606</v>
      </c>
      <c r="Z114" s="14">
        <v>5.42173913043478</v>
      </c>
      <c r="AA114" s="14">
        <v>5.4411764705882399</v>
      </c>
      <c r="AB114" s="14">
        <v>6.4095238095238098</v>
      </c>
      <c r="AC114" s="14">
        <v>6.6749999999999998</v>
      </c>
      <c r="AD114" s="14">
        <v>5.6764705882352899</v>
      </c>
      <c r="AE114" s="14">
        <v>6.4823529411764698</v>
      </c>
      <c r="AF114" s="14">
        <v>6.1636363636363596</v>
      </c>
      <c r="AG114" s="14">
        <v>82.608695652173907</v>
      </c>
      <c r="AH114" s="14">
        <v>82.352941176470594</v>
      </c>
      <c r="AI114" s="14">
        <v>100</v>
      </c>
      <c r="AJ114" s="14">
        <v>95.8333333333333</v>
      </c>
      <c r="AK114" s="14">
        <v>76.470588235294102</v>
      </c>
      <c r="AL114" s="14">
        <v>88.235294117647101</v>
      </c>
      <c r="AM114" s="14">
        <v>84.848484848484802</v>
      </c>
    </row>
  </sheetData>
  <pageMargins left="0.75" right="0.75" top="1" bottom="1" header="0.511811023622047" footer="0.511811023622047"/>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16"/>
  <sheetViews>
    <sheetView showGridLines="0" zoomScaleNormal="100" workbookViewId="0">
      <pane ySplit="3" topLeftCell="A4" activePane="bottomLeft" state="frozen"/>
      <selection pane="bottomLeft"/>
    </sheetView>
  </sheetViews>
  <sheetFormatPr baseColWidth="10" defaultColWidth="8.6640625" defaultRowHeight="15" x14ac:dyDescent="0.2"/>
  <cols>
    <col min="1" max="1" width="6" customWidth="1"/>
    <col min="2" max="2" width="46" customWidth="1"/>
    <col min="3" max="3" width="16" customWidth="1"/>
    <col min="4" max="11" width="9" customWidth="1"/>
    <col min="12" max="12" width="10" customWidth="1"/>
  </cols>
  <sheetData>
    <row r="1" spans="1:12" x14ac:dyDescent="0.2">
      <c r="A1" s="2" t="s">
        <v>261</v>
      </c>
      <c r="B1" s="2"/>
      <c r="C1" s="2"/>
      <c r="D1" s="2"/>
      <c r="E1" s="2"/>
      <c r="F1" s="2"/>
      <c r="G1" s="2"/>
      <c r="H1" s="2"/>
      <c r="I1" s="2"/>
      <c r="J1" s="2"/>
      <c r="K1" s="2"/>
      <c r="L1" s="2"/>
    </row>
    <row r="3" spans="1:12" x14ac:dyDescent="0.2">
      <c r="A3" s="12" t="s">
        <v>262</v>
      </c>
      <c r="B3" s="12" t="s">
        <v>24</v>
      </c>
      <c r="C3" s="12" t="s">
        <v>25</v>
      </c>
      <c r="D3" s="12" t="s">
        <v>26</v>
      </c>
      <c r="E3" s="12" t="s">
        <v>4</v>
      </c>
      <c r="F3" s="12" t="s">
        <v>5</v>
      </c>
      <c r="G3" s="12" t="s">
        <v>6</v>
      </c>
      <c r="H3" s="12" t="s">
        <v>7</v>
      </c>
      <c r="I3" s="12" t="s">
        <v>8</v>
      </c>
      <c r="J3" s="12" t="s">
        <v>9</v>
      </c>
      <c r="K3" s="12" t="s">
        <v>10</v>
      </c>
      <c r="L3" s="12" t="s">
        <v>263</v>
      </c>
    </row>
    <row r="4" spans="1:12" x14ac:dyDescent="0.2">
      <c r="A4" s="15">
        <v>1</v>
      </c>
      <c r="B4" s="16" t="s">
        <v>68</v>
      </c>
      <c r="C4" s="16" t="s">
        <v>66</v>
      </c>
      <c r="D4" s="15" t="s">
        <v>64</v>
      </c>
      <c r="E4" s="11">
        <f>IFERROR(IF(ISBLANK(INDEX(Date_unitati!$AG:$AG,MATCH($B4,Date_unitati!$B:$B,0))),"-",INDEX(Date_unitati!$AG:$AG,MATCH($B4,Date_unitati!$B:$B,0))),"-")</f>
        <v>100</v>
      </c>
      <c r="F4" s="11">
        <f>IFERROR(IF(ISBLANK(INDEX(Date_unitati!$AH:$AH,MATCH($B4,Date_unitati!$B:$B,0))),"-",INDEX(Date_unitati!$AH:$AH,MATCH($B4,Date_unitati!$B:$B,0))),"-")</f>
        <v>100</v>
      </c>
      <c r="G4" s="11">
        <f>IFERROR(IF(ISBLANK(INDEX(Date_unitati!$AI:$AI,MATCH($B4,Date_unitati!$B:$B,0))),"-",INDEX(Date_unitati!$AI:$AI,MATCH($B4,Date_unitati!$B:$B,0))),"-")</f>
        <v>100</v>
      </c>
      <c r="H4" s="11">
        <f>IFERROR(IF(ISBLANK(INDEX(Date_unitati!$AJ:$AJ,MATCH($B4,Date_unitati!$B:$B,0))),"-",INDEX(Date_unitati!$AJ:$AJ,MATCH($B4,Date_unitati!$B:$B,0))),"-")</f>
        <v>100</v>
      </c>
      <c r="I4" s="11">
        <f>IFERROR(IF(ISBLANK(INDEX(Date_unitati!$AK:$AK,MATCH($B4,Date_unitati!$B:$B,0))),"-",INDEX(Date_unitati!$AK:$AK,MATCH($B4,Date_unitati!$B:$B,0))),"-")</f>
        <v>100</v>
      </c>
      <c r="J4" s="11">
        <f>IFERROR(IF(ISBLANK(INDEX(Date_unitati!$AL:$AL,MATCH($B4,Date_unitati!$B:$B,0))),"-",INDEX(Date_unitati!$AL:$AL,MATCH($B4,Date_unitati!$B:$B,0))),"-")</f>
        <v>100</v>
      </c>
      <c r="K4" s="11">
        <f>IFERROR(IF(ISBLANK(INDEX(Date_unitati!$AM:$AM,MATCH($B4,Date_unitati!$B:$B,0))),"-",INDEX(Date_unitati!$AM:$AM,MATCH($B4,Date_unitati!$B:$B,0))),"-")</f>
        <v>100</v>
      </c>
      <c r="L4" s="11">
        <f t="shared" ref="L4:L35" si="0">IFERROR(IF(OR(ISTEXT(E4),ISTEXT(K4)),"-",ROUND(K4-E4,2)),"-")</f>
        <v>0</v>
      </c>
    </row>
    <row r="5" spans="1:12" x14ac:dyDescent="0.2">
      <c r="A5" s="15">
        <v>2</v>
      </c>
      <c r="B5" s="16" t="s">
        <v>70</v>
      </c>
      <c r="C5" s="16" t="s">
        <v>66</v>
      </c>
      <c r="D5" s="15" t="s">
        <v>64</v>
      </c>
      <c r="E5" s="11">
        <f>IFERROR(IF(ISBLANK(INDEX(Date_unitati!$AG:$AG,MATCH($B5,Date_unitati!$B:$B,0))),"-",INDEX(Date_unitati!$AG:$AG,MATCH($B5,Date_unitati!$B:$B,0))),"-")</f>
        <v>92.857142857142904</v>
      </c>
      <c r="F5" s="11">
        <f>IFERROR(IF(ISBLANK(INDEX(Date_unitati!$AH:$AH,MATCH($B5,Date_unitati!$B:$B,0))),"-",INDEX(Date_unitati!$AH:$AH,MATCH($B5,Date_unitati!$B:$B,0))),"-")</f>
        <v>93.3333333333333</v>
      </c>
      <c r="G5" s="11">
        <f>IFERROR(IF(ISBLANK(INDEX(Date_unitati!$AI:$AI,MATCH($B5,Date_unitati!$B:$B,0))),"-",INDEX(Date_unitati!$AI:$AI,MATCH($B5,Date_unitati!$B:$B,0))),"-")</f>
        <v>98.9583333333333</v>
      </c>
      <c r="H5" s="11">
        <f>IFERROR(IF(ISBLANK(INDEX(Date_unitati!$AJ:$AJ,MATCH($B5,Date_unitati!$B:$B,0))),"-",INDEX(Date_unitati!$AJ:$AJ,MATCH($B5,Date_unitati!$B:$B,0))),"-")</f>
        <v>94.736842105263193</v>
      </c>
      <c r="I5" s="11">
        <f>IFERROR(IF(ISBLANK(INDEX(Date_unitati!$AK:$AK,MATCH($B5,Date_unitati!$B:$B,0))),"-",INDEX(Date_unitati!$AK:$AK,MATCH($B5,Date_unitati!$B:$B,0))),"-")</f>
        <v>96.116504854368898</v>
      </c>
      <c r="J5" s="11">
        <f>IFERROR(IF(ISBLANK(INDEX(Date_unitati!$AL:$AL,MATCH($B5,Date_unitati!$B:$B,0))),"-",INDEX(Date_unitati!$AL:$AL,MATCH($B5,Date_unitati!$B:$B,0))),"-")</f>
        <v>96.703296703296701</v>
      </c>
      <c r="K5" s="11">
        <f>IFERROR(IF(ISBLANK(INDEX(Date_unitati!$AM:$AM,MATCH($B5,Date_unitati!$B:$B,0))),"-",INDEX(Date_unitati!$AM:$AM,MATCH($B5,Date_unitati!$B:$B,0))),"-")</f>
        <v>100</v>
      </c>
      <c r="L5" s="11">
        <f t="shared" si="0"/>
        <v>7.14</v>
      </c>
    </row>
    <row r="6" spans="1:12" x14ac:dyDescent="0.2">
      <c r="A6" s="15">
        <v>3</v>
      </c>
      <c r="B6" s="16" t="s">
        <v>138</v>
      </c>
      <c r="C6" s="16" t="s">
        <v>139</v>
      </c>
      <c r="D6" s="15" t="s">
        <v>76</v>
      </c>
      <c r="E6" s="11" t="str">
        <f>IFERROR(IF(ISBLANK(INDEX(Date_unitati!$AG:$AG,MATCH($B6,Date_unitati!$B:$B,0))),"-",INDEX(Date_unitati!$AG:$AG,MATCH($B6,Date_unitati!$B:$B,0))),"-")</f>
        <v>-</v>
      </c>
      <c r="F6" s="11">
        <f>IFERROR(IF(ISBLANK(INDEX(Date_unitati!$AH:$AH,MATCH($B6,Date_unitati!$B:$B,0))),"-",INDEX(Date_unitati!$AH:$AH,MATCH($B6,Date_unitati!$B:$B,0))),"-")</f>
        <v>100</v>
      </c>
      <c r="G6" s="11">
        <f>IFERROR(IF(ISBLANK(INDEX(Date_unitati!$AI:$AI,MATCH($B6,Date_unitati!$B:$B,0))),"-",INDEX(Date_unitati!$AI:$AI,MATCH($B6,Date_unitati!$B:$B,0))),"-")</f>
        <v>75</v>
      </c>
      <c r="H6" s="11">
        <f>IFERROR(IF(ISBLANK(INDEX(Date_unitati!$AJ:$AJ,MATCH($B6,Date_unitati!$B:$B,0))),"-",INDEX(Date_unitati!$AJ:$AJ,MATCH($B6,Date_unitati!$B:$B,0))),"-")</f>
        <v>100</v>
      </c>
      <c r="I6" s="11">
        <f>IFERROR(IF(ISBLANK(INDEX(Date_unitati!$AK:$AK,MATCH($B6,Date_unitati!$B:$B,0))),"-",INDEX(Date_unitati!$AK:$AK,MATCH($B6,Date_unitati!$B:$B,0))),"-")</f>
        <v>100</v>
      </c>
      <c r="J6" s="11" t="str">
        <f>IFERROR(IF(ISBLANK(INDEX(Date_unitati!$AL:$AL,MATCH($B6,Date_unitati!$B:$B,0))),"-",INDEX(Date_unitati!$AL:$AL,MATCH($B6,Date_unitati!$B:$B,0))),"-")</f>
        <v>-</v>
      </c>
      <c r="K6" s="11">
        <f>IFERROR(IF(ISBLANK(INDEX(Date_unitati!$AM:$AM,MATCH($B6,Date_unitati!$B:$B,0))),"-",INDEX(Date_unitati!$AM:$AM,MATCH($B6,Date_unitati!$B:$B,0))),"-")</f>
        <v>100</v>
      </c>
      <c r="L6" s="11" t="str">
        <f t="shared" si="0"/>
        <v>-</v>
      </c>
    </row>
    <row r="7" spans="1:12" x14ac:dyDescent="0.2">
      <c r="A7" s="15">
        <v>4</v>
      </c>
      <c r="B7" s="16" t="s">
        <v>228</v>
      </c>
      <c r="C7" s="16" t="s">
        <v>229</v>
      </c>
      <c r="D7" s="15" t="s">
        <v>76</v>
      </c>
      <c r="E7" s="11">
        <f>IFERROR(IF(ISBLANK(INDEX(Date_unitati!$AG:$AG,MATCH($B7,Date_unitati!$B:$B,0))),"-",INDEX(Date_unitati!$AG:$AG,MATCH($B7,Date_unitati!$B:$B,0))),"-")</f>
        <v>60</v>
      </c>
      <c r="F7" s="11">
        <f>IFERROR(IF(ISBLANK(INDEX(Date_unitati!$AH:$AH,MATCH($B7,Date_unitati!$B:$B,0))),"-",INDEX(Date_unitati!$AH:$AH,MATCH($B7,Date_unitati!$B:$B,0))),"-")</f>
        <v>66.6666666666667</v>
      </c>
      <c r="G7" s="11">
        <f>IFERROR(IF(ISBLANK(INDEX(Date_unitati!$AI:$AI,MATCH($B7,Date_unitati!$B:$B,0))),"-",INDEX(Date_unitati!$AI:$AI,MATCH($B7,Date_unitati!$B:$B,0))),"-")</f>
        <v>66.6666666666667</v>
      </c>
      <c r="H7" s="11">
        <f>IFERROR(IF(ISBLANK(INDEX(Date_unitati!$AJ:$AJ,MATCH($B7,Date_unitati!$B:$B,0))),"-",INDEX(Date_unitati!$AJ:$AJ,MATCH($B7,Date_unitati!$B:$B,0))),"-")</f>
        <v>50</v>
      </c>
      <c r="I7" s="11">
        <f>IFERROR(IF(ISBLANK(INDEX(Date_unitati!$AK:$AK,MATCH($B7,Date_unitati!$B:$B,0))),"-",INDEX(Date_unitati!$AK:$AK,MATCH($B7,Date_unitati!$B:$B,0))),"-")</f>
        <v>0</v>
      </c>
      <c r="J7" s="11">
        <f>IFERROR(IF(ISBLANK(INDEX(Date_unitati!$AL:$AL,MATCH($B7,Date_unitati!$B:$B,0))),"-",INDEX(Date_unitati!$AL:$AL,MATCH($B7,Date_unitati!$B:$B,0))),"-")</f>
        <v>33.3333333333333</v>
      </c>
      <c r="K7" s="11">
        <f>IFERROR(IF(ISBLANK(INDEX(Date_unitati!$AM:$AM,MATCH($B7,Date_unitati!$B:$B,0))),"-",INDEX(Date_unitati!$AM:$AM,MATCH($B7,Date_unitati!$B:$B,0))),"-")</f>
        <v>100</v>
      </c>
      <c r="L7" s="11">
        <f t="shared" si="0"/>
        <v>40</v>
      </c>
    </row>
    <row r="8" spans="1:12" x14ac:dyDescent="0.2">
      <c r="A8" s="15">
        <v>5</v>
      </c>
      <c r="B8" s="16" t="s">
        <v>212</v>
      </c>
      <c r="C8" s="16" t="s">
        <v>213</v>
      </c>
      <c r="D8" s="15" t="s">
        <v>76</v>
      </c>
      <c r="E8" s="11">
        <f>IFERROR(IF(ISBLANK(INDEX(Date_unitati!$AG:$AG,MATCH($B8,Date_unitati!$B:$B,0))),"-",INDEX(Date_unitati!$AG:$AG,MATCH($B8,Date_unitati!$B:$B,0))),"-")</f>
        <v>54.545454545454497</v>
      </c>
      <c r="F8" s="11">
        <f>IFERROR(IF(ISBLANK(INDEX(Date_unitati!$AH:$AH,MATCH($B8,Date_unitati!$B:$B,0))),"-",INDEX(Date_unitati!$AH:$AH,MATCH($B8,Date_unitati!$B:$B,0))),"-")</f>
        <v>77.7777777777778</v>
      </c>
      <c r="G8" s="11">
        <f>IFERROR(IF(ISBLANK(INDEX(Date_unitati!$AI:$AI,MATCH($B8,Date_unitati!$B:$B,0))),"-",INDEX(Date_unitati!$AI:$AI,MATCH($B8,Date_unitati!$B:$B,0))),"-")</f>
        <v>72.727272727272705</v>
      </c>
      <c r="H8" s="11">
        <f>IFERROR(IF(ISBLANK(INDEX(Date_unitati!$AJ:$AJ,MATCH($B8,Date_unitati!$B:$B,0))),"-",INDEX(Date_unitati!$AJ:$AJ,MATCH($B8,Date_unitati!$B:$B,0))),"-")</f>
        <v>35.294117647058798</v>
      </c>
      <c r="I8" s="11">
        <f>IFERROR(IF(ISBLANK(INDEX(Date_unitati!$AK:$AK,MATCH($B8,Date_unitati!$B:$B,0))),"-",INDEX(Date_unitati!$AK:$AK,MATCH($B8,Date_unitati!$B:$B,0))),"-")</f>
        <v>60</v>
      </c>
      <c r="J8" s="11">
        <f>IFERROR(IF(ISBLANK(INDEX(Date_unitati!$AL:$AL,MATCH($B8,Date_unitati!$B:$B,0))),"-",INDEX(Date_unitati!$AL:$AL,MATCH($B8,Date_unitati!$B:$B,0))),"-")</f>
        <v>50</v>
      </c>
      <c r="K8" s="11">
        <f>IFERROR(IF(ISBLANK(INDEX(Date_unitati!$AM:$AM,MATCH($B8,Date_unitati!$B:$B,0))),"-",INDEX(Date_unitati!$AM:$AM,MATCH($B8,Date_unitati!$B:$B,0))),"-")</f>
        <v>100</v>
      </c>
      <c r="L8" s="11">
        <f t="shared" si="0"/>
        <v>45.45</v>
      </c>
    </row>
    <row r="9" spans="1:12" x14ac:dyDescent="0.2">
      <c r="A9" s="15">
        <v>6</v>
      </c>
      <c r="B9" s="16" t="s">
        <v>210</v>
      </c>
      <c r="C9" s="16" t="s">
        <v>211</v>
      </c>
      <c r="D9" s="15" t="s">
        <v>76</v>
      </c>
      <c r="E9" s="11">
        <f>IFERROR(IF(ISBLANK(INDEX(Date_unitati!$AG:$AG,MATCH($B9,Date_unitati!$B:$B,0))),"-",INDEX(Date_unitati!$AG:$AG,MATCH($B9,Date_unitati!$B:$B,0))),"-")</f>
        <v>57.142857142857103</v>
      </c>
      <c r="F9" s="11">
        <f>IFERROR(IF(ISBLANK(INDEX(Date_unitati!$AH:$AH,MATCH($B9,Date_unitati!$B:$B,0))),"-",INDEX(Date_unitati!$AH:$AH,MATCH($B9,Date_unitati!$B:$B,0))),"-")</f>
        <v>90</v>
      </c>
      <c r="G9" s="11">
        <f>IFERROR(IF(ISBLANK(INDEX(Date_unitati!$AI:$AI,MATCH($B9,Date_unitati!$B:$B,0))),"-",INDEX(Date_unitati!$AI:$AI,MATCH($B9,Date_unitati!$B:$B,0))),"-")</f>
        <v>83.3333333333333</v>
      </c>
      <c r="H9" s="11">
        <f>IFERROR(IF(ISBLANK(INDEX(Date_unitati!$AJ:$AJ,MATCH($B9,Date_unitati!$B:$B,0))),"-",INDEX(Date_unitati!$AJ:$AJ,MATCH($B9,Date_unitati!$B:$B,0))),"-")</f>
        <v>80</v>
      </c>
      <c r="I9" s="11" t="str">
        <f>IFERROR(IF(ISBLANK(INDEX(Date_unitati!$AK:$AK,MATCH($B9,Date_unitati!$B:$B,0))),"-",INDEX(Date_unitati!$AK:$AK,MATCH($B9,Date_unitati!$B:$B,0))),"-")</f>
        <v>-</v>
      </c>
      <c r="J9" s="11">
        <f>IFERROR(IF(ISBLANK(INDEX(Date_unitati!$AL:$AL,MATCH($B9,Date_unitati!$B:$B,0))),"-",INDEX(Date_unitati!$AL:$AL,MATCH($B9,Date_unitati!$B:$B,0))),"-")</f>
        <v>100</v>
      </c>
      <c r="K9" s="11">
        <f>IFERROR(IF(ISBLANK(INDEX(Date_unitati!$AM:$AM,MATCH($B9,Date_unitati!$B:$B,0))),"-",INDEX(Date_unitati!$AM:$AM,MATCH($B9,Date_unitati!$B:$B,0))),"-")</f>
        <v>100</v>
      </c>
      <c r="L9" s="11">
        <f t="shared" si="0"/>
        <v>42.86</v>
      </c>
    </row>
    <row r="10" spans="1:12" x14ac:dyDescent="0.2">
      <c r="A10" s="15">
        <v>7</v>
      </c>
      <c r="B10" s="16" t="s">
        <v>79</v>
      </c>
      <c r="C10" s="16" t="s">
        <v>66</v>
      </c>
      <c r="D10" s="15" t="s">
        <v>64</v>
      </c>
      <c r="E10" s="11">
        <f>IFERROR(IF(ISBLANK(INDEX(Date_unitati!$AG:$AG,MATCH($B10,Date_unitati!$B:$B,0))),"-",INDEX(Date_unitati!$AG:$AG,MATCH($B10,Date_unitati!$B:$B,0))),"-")</f>
        <v>96.031746031745996</v>
      </c>
      <c r="F10" s="11">
        <f>IFERROR(IF(ISBLANK(INDEX(Date_unitati!$AH:$AH,MATCH($B10,Date_unitati!$B:$B,0))),"-",INDEX(Date_unitati!$AH:$AH,MATCH($B10,Date_unitati!$B:$B,0))),"-")</f>
        <v>98.989898989899004</v>
      </c>
      <c r="G10" s="11">
        <f>IFERROR(IF(ISBLANK(INDEX(Date_unitati!$AI:$AI,MATCH($B10,Date_unitati!$B:$B,0))),"-",INDEX(Date_unitati!$AI:$AI,MATCH($B10,Date_unitati!$B:$B,0))),"-")</f>
        <v>98.275862068965495</v>
      </c>
      <c r="H10" s="11">
        <f>IFERROR(IF(ISBLANK(INDEX(Date_unitati!$AJ:$AJ,MATCH($B10,Date_unitati!$B:$B,0))),"-",INDEX(Date_unitati!$AJ:$AJ,MATCH($B10,Date_unitati!$B:$B,0))),"-")</f>
        <v>98.449612403100801</v>
      </c>
      <c r="I10" s="11">
        <f>IFERROR(IF(ISBLANK(INDEX(Date_unitati!$AK:$AK,MATCH($B10,Date_unitati!$B:$B,0))),"-",INDEX(Date_unitati!$AK:$AK,MATCH($B10,Date_unitati!$B:$B,0))),"-")</f>
        <v>97.709923664122101</v>
      </c>
      <c r="J10" s="11">
        <f>IFERROR(IF(ISBLANK(INDEX(Date_unitati!$AL:$AL,MATCH($B10,Date_unitati!$B:$B,0))),"-",INDEX(Date_unitati!$AL:$AL,MATCH($B10,Date_unitati!$B:$B,0))),"-")</f>
        <v>99.328859060402706</v>
      </c>
      <c r="K10" s="11">
        <f>IFERROR(IF(ISBLANK(INDEX(Date_unitati!$AM:$AM,MATCH($B10,Date_unitati!$B:$B,0))),"-",INDEX(Date_unitati!$AM:$AM,MATCH($B10,Date_unitati!$B:$B,0))),"-")</f>
        <v>99.152542372881399</v>
      </c>
      <c r="L10" s="11">
        <f t="shared" si="0"/>
        <v>3.12</v>
      </c>
    </row>
    <row r="11" spans="1:12" x14ac:dyDescent="0.2">
      <c r="A11" s="15">
        <v>8</v>
      </c>
      <c r="B11" s="16" t="s">
        <v>69</v>
      </c>
      <c r="C11" s="16" t="s">
        <v>66</v>
      </c>
      <c r="D11" s="15" t="s">
        <v>64</v>
      </c>
      <c r="E11" s="11">
        <f>IFERROR(IF(ISBLANK(INDEX(Date_unitati!$AG:$AG,MATCH($B11,Date_unitati!$B:$B,0))),"-",INDEX(Date_unitati!$AG:$AG,MATCH($B11,Date_unitati!$B:$B,0))),"-")</f>
        <v>98.924731182795696</v>
      </c>
      <c r="F11" s="11">
        <f>IFERROR(IF(ISBLANK(INDEX(Date_unitati!$AH:$AH,MATCH($B11,Date_unitati!$B:$B,0))),"-",INDEX(Date_unitati!$AH:$AH,MATCH($B11,Date_unitati!$B:$B,0))),"-")</f>
        <v>93.478260869565204</v>
      </c>
      <c r="G11" s="11">
        <f>IFERROR(IF(ISBLANK(INDEX(Date_unitati!$AI:$AI,MATCH($B11,Date_unitati!$B:$B,0))),"-",INDEX(Date_unitati!$AI:$AI,MATCH($B11,Date_unitati!$B:$B,0))),"-")</f>
        <v>99.122807017543906</v>
      </c>
      <c r="H11" s="11">
        <f>IFERROR(IF(ISBLANK(INDEX(Date_unitati!$AJ:$AJ,MATCH($B11,Date_unitati!$B:$B,0))),"-",INDEX(Date_unitati!$AJ:$AJ,MATCH($B11,Date_unitati!$B:$B,0))),"-")</f>
        <v>96.747967479674799</v>
      </c>
      <c r="I11" s="11">
        <f>IFERROR(IF(ISBLANK(INDEX(Date_unitati!$AK:$AK,MATCH($B11,Date_unitati!$B:$B,0))),"-",INDEX(Date_unitati!$AK:$AK,MATCH($B11,Date_unitati!$B:$B,0))),"-")</f>
        <v>99.159663865546193</v>
      </c>
      <c r="J11" s="11">
        <f>IFERROR(IF(ISBLANK(INDEX(Date_unitati!$AL:$AL,MATCH($B11,Date_unitati!$B:$B,0))),"-",INDEX(Date_unitati!$AL:$AL,MATCH($B11,Date_unitati!$B:$B,0))),"-")</f>
        <v>97.435897435897402</v>
      </c>
      <c r="K11" s="11">
        <f>IFERROR(IF(ISBLANK(INDEX(Date_unitati!$AM:$AM,MATCH($B11,Date_unitati!$B:$B,0))),"-",INDEX(Date_unitati!$AM:$AM,MATCH($B11,Date_unitati!$B:$B,0))),"-")</f>
        <v>98.9583333333333</v>
      </c>
      <c r="L11" s="11">
        <f t="shared" si="0"/>
        <v>0.03</v>
      </c>
    </row>
    <row r="12" spans="1:12" x14ac:dyDescent="0.2">
      <c r="A12" s="15">
        <v>9</v>
      </c>
      <c r="B12" s="16" t="s">
        <v>99</v>
      </c>
      <c r="C12" s="16" t="s">
        <v>66</v>
      </c>
      <c r="D12" s="15" t="s">
        <v>64</v>
      </c>
      <c r="E12" s="11">
        <f>IFERROR(IF(ISBLANK(INDEX(Date_unitati!$AG:$AG,MATCH($B12,Date_unitati!$B:$B,0))),"-",INDEX(Date_unitati!$AG:$AG,MATCH($B12,Date_unitati!$B:$B,0))),"-")</f>
        <v>100</v>
      </c>
      <c r="F12" s="11">
        <f>IFERROR(IF(ISBLANK(INDEX(Date_unitati!$AH:$AH,MATCH($B12,Date_unitati!$B:$B,0))),"-",INDEX(Date_unitati!$AH:$AH,MATCH($B12,Date_unitati!$B:$B,0))),"-")</f>
        <v>98.181818181818201</v>
      </c>
      <c r="G12" s="11">
        <f>IFERROR(IF(ISBLANK(INDEX(Date_unitati!$AI:$AI,MATCH($B12,Date_unitati!$B:$B,0))),"-",INDEX(Date_unitati!$AI:$AI,MATCH($B12,Date_unitati!$B:$B,0))),"-")</f>
        <v>100</v>
      </c>
      <c r="H12" s="11">
        <f>IFERROR(IF(ISBLANK(INDEX(Date_unitati!$AJ:$AJ,MATCH($B12,Date_unitati!$B:$B,0))),"-",INDEX(Date_unitati!$AJ:$AJ,MATCH($B12,Date_unitati!$B:$B,0))),"-")</f>
        <v>100</v>
      </c>
      <c r="I12" s="11">
        <f>IFERROR(IF(ISBLANK(INDEX(Date_unitati!$AK:$AK,MATCH($B12,Date_unitati!$B:$B,0))),"-",INDEX(Date_unitati!$AK:$AK,MATCH($B12,Date_unitati!$B:$B,0))),"-")</f>
        <v>98.734177215189902</v>
      </c>
      <c r="J12" s="11">
        <f>IFERROR(IF(ISBLANK(INDEX(Date_unitati!$AL:$AL,MATCH($B12,Date_unitati!$B:$B,0))),"-",INDEX(Date_unitati!$AL:$AL,MATCH($B12,Date_unitati!$B:$B,0))),"-")</f>
        <v>100</v>
      </c>
      <c r="K12" s="11">
        <f>IFERROR(IF(ISBLANK(INDEX(Date_unitati!$AM:$AM,MATCH($B12,Date_unitati!$B:$B,0))),"-",INDEX(Date_unitati!$AM:$AM,MATCH($B12,Date_unitati!$B:$B,0))),"-")</f>
        <v>98.113207547169793</v>
      </c>
      <c r="L12" s="11">
        <f t="shared" si="0"/>
        <v>-1.89</v>
      </c>
    </row>
    <row r="13" spans="1:12" x14ac:dyDescent="0.2">
      <c r="A13" s="15">
        <v>10</v>
      </c>
      <c r="B13" s="16" t="s">
        <v>71</v>
      </c>
      <c r="C13" s="16" t="s">
        <v>66</v>
      </c>
      <c r="D13" s="15" t="s">
        <v>64</v>
      </c>
      <c r="E13" s="11">
        <f>IFERROR(IF(ISBLANK(INDEX(Date_unitati!$AG:$AG,MATCH($B13,Date_unitati!$B:$B,0))),"-",INDEX(Date_unitati!$AG:$AG,MATCH($B13,Date_unitati!$B:$B,0))),"-")</f>
        <v>68.181818181818201</v>
      </c>
      <c r="F13" s="11">
        <f>IFERROR(IF(ISBLANK(INDEX(Date_unitati!$AH:$AH,MATCH($B13,Date_unitati!$B:$B,0))),"-",INDEX(Date_unitati!$AH:$AH,MATCH($B13,Date_unitati!$B:$B,0))),"-")</f>
        <v>96.296296296296305</v>
      </c>
      <c r="G13" s="11">
        <f>IFERROR(IF(ISBLANK(INDEX(Date_unitati!$AI:$AI,MATCH($B13,Date_unitati!$B:$B,0))),"-",INDEX(Date_unitati!$AI:$AI,MATCH($B13,Date_unitati!$B:$B,0))),"-")</f>
        <v>96.969696969696997</v>
      </c>
      <c r="H13" s="11">
        <f>IFERROR(IF(ISBLANK(INDEX(Date_unitati!$AJ:$AJ,MATCH($B13,Date_unitati!$B:$B,0))),"-",INDEX(Date_unitati!$AJ:$AJ,MATCH($B13,Date_unitati!$B:$B,0))),"-")</f>
        <v>100</v>
      </c>
      <c r="I13" s="11">
        <f>IFERROR(IF(ISBLANK(INDEX(Date_unitati!$AK:$AK,MATCH($B13,Date_unitati!$B:$B,0))),"-",INDEX(Date_unitati!$AK:$AK,MATCH($B13,Date_unitati!$B:$B,0))),"-")</f>
        <v>100</v>
      </c>
      <c r="J13" s="11">
        <f>IFERROR(IF(ISBLANK(INDEX(Date_unitati!$AL:$AL,MATCH($B13,Date_unitati!$B:$B,0))),"-",INDEX(Date_unitati!$AL:$AL,MATCH($B13,Date_unitati!$B:$B,0))),"-")</f>
        <v>92.857142857142904</v>
      </c>
      <c r="K13" s="11">
        <f>IFERROR(IF(ISBLANK(INDEX(Date_unitati!$AM:$AM,MATCH($B13,Date_unitati!$B:$B,0))),"-",INDEX(Date_unitati!$AM:$AM,MATCH($B13,Date_unitati!$B:$B,0))),"-")</f>
        <v>97.058823529411796</v>
      </c>
      <c r="L13" s="11">
        <f t="shared" si="0"/>
        <v>28.88</v>
      </c>
    </row>
    <row r="14" spans="1:12" x14ac:dyDescent="0.2">
      <c r="A14" s="15">
        <v>11</v>
      </c>
      <c r="B14" s="16" t="s">
        <v>218</v>
      </c>
      <c r="C14" s="16" t="s">
        <v>219</v>
      </c>
      <c r="D14" s="15" t="s">
        <v>76</v>
      </c>
      <c r="E14" s="11">
        <f>IFERROR(IF(ISBLANK(INDEX(Date_unitati!$AG:$AG,MATCH($B14,Date_unitati!$B:$B,0))),"-",INDEX(Date_unitati!$AG:$AG,MATCH($B14,Date_unitati!$B:$B,0))),"-")</f>
        <v>100</v>
      </c>
      <c r="F14" s="11">
        <f>IFERROR(IF(ISBLANK(INDEX(Date_unitati!$AH:$AH,MATCH($B14,Date_unitati!$B:$B,0))),"-",INDEX(Date_unitati!$AH:$AH,MATCH($B14,Date_unitati!$B:$B,0))),"-")</f>
        <v>100</v>
      </c>
      <c r="G14" s="11">
        <f>IFERROR(IF(ISBLANK(INDEX(Date_unitati!$AI:$AI,MATCH($B14,Date_unitati!$B:$B,0))),"-",INDEX(Date_unitati!$AI:$AI,MATCH($B14,Date_unitati!$B:$B,0))),"-")</f>
        <v>100</v>
      </c>
      <c r="H14" s="11">
        <f>IFERROR(IF(ISBLANK(INDEX(Date_unitati!$AJ:$AJ,MATCH($B14,Date_unitati!$B:$B,0))),"-",INDEX(Date_unitati!$AJ:$AJ,MATCH($B14,Date_unitati!$B:$B,0))),"-")</f>
        <v>83.3333333333333</v>
      </c>
      <c r="I14" s="11">
        <f>IFERROR(IF(ISBLANK(INDEX(Date_unitati!$AK:$AK,MATCH($B14,Date_unitati!$B:$B,0))),"-",INDEX(Date_unitati!$AK:$AK,MATCH($B14,Date_unitati!$B:$B,0))),"-")</f>
        <v>100</v>
      </c>
      <c r="J14" s="11">
        <f>IFERROR(IF(ISBLANK(INDEX(Date_unitati!$AL:$AL,MATCH($B14,Date_unitati!$B:$B,0))),"-",INDEX(Date_unitati!$AL:$AL,MATCH($B14,Date_unitati!$B:$B,0))),"-")</f>
        <v>100</v>
      </c>
      <c r="K14" s="11">
        <f>IFERROR(IF(ISBLANK(INDEX(Date_unitati!$AM:$AM,MATCH($B14,Date_unitati!$B:$B,0))),"-",INDEX(Date_unitati!$AM:$AM,MATCH($B14,Date_unitati!$B:$B,0))),"-")</f>
        <v>95.454545454545496</v>
      </c>
      <c r="L14" s="11">
        <f t="shared" si="0"/>
        <v>-4.55</v>
      </c>
    </row>
    <row r="15" spans="1:12" x14ac:dyDescent="0.2">
      <c r="A15" s="15">
        <v>12</v>
      </c>
      <c r="B15" s="16" t="s">
        <v>132</v>
      </c>
      <c r="C15" s="16" t="s">
        <v>133</v>
      </c>
      <c r="D15" s="15" t="s">
        <v>76</v>
      </c>
      <c r="E15" s="11">
        <f>IFERROR(IF(ISBLANK(INDEX(Date_unitati!$AG:$AG,MATCH($B15,Date_unitati!$B:$B,0))),"-",INDEX(Date_unitati!$AG:$AG,MATCH($B15,Date_unitati!$B:$B,0))),"-")</f>
        <v>51.515151515151501</v>
      </c>
      <c r="F15" s="11">
        <f>IFERROR(IF(ISBLANK(INDEX(Date_unitati!$AH:$AH,MATCH($B15,Date_unitati!$B:$B,0))),"-",INDEX(Date_unitati!$AH:$AH,MATCH($B15,Date_unitati!$B:$B,0))),"-")</f>
        <v>54.1666666666667</v>
      </c>
      <c r="G15" s="11">
        <f>IFERROR(IF(ISBLANK(INDEX(Date_unitati!$AI:$AI,MATCH($B15,Date_unitati!$B:$B,0))),"-",INDEX(Date_unitati!$AI:$AI,MATCH($B15,Date_unitati!$B:$B,0))),"-")</f>
        <v>77.272727272727295</v>
      </c>
      <c r="H15" s="11">
        <f>IFERROR(IF(ISBLANK(INDEX(Date_unitati!$AJ:$AJ,MATCH($B15,Date_unitati!$B:$B,0))),"-",INDEX(Date_unitati!$AJ:$AJ,MATCH($B15,Date_unitati!$B:$B,0))),"-")</f>
        <v>66.6666666666667</v>
      </c>
      <c r="I15" s="11">
        <f>IFERROR(IF(ISBLANK(INDEX(Date_unitati!$AK:$AK,MATCH($B15,Date_unitati!$B:$B,0))),"-",INDEX(Date_unitati!$AK:$AK,MATCH($B15,Date_unitati!$B:$B,0))),"-")</f>
        <v>64.516129032258107</v>
      </c>
      <c r="J15" s="11">
        <f>IFERROR(IF(ISBLANK(INDEX(Date_unitati!$AL:$AL,MATCH($B15,Date_unitati!$B:$B,0))),"-",INDEX(Date_unitati!$AL:$AL,MATCH($B15,Date_unitati!$B:$B,0))),"-")</f>
        <v>100</v>
      </c>
      <c r="K15" s="11">
        <f>IFERROR(IF(ISBLANK(INDEX(Date_unitati!$AM:$AM,MATCH($B15,Date_unitati!$B:$B,0))),"-",INDEX(Date_unitati!$AM:$AM,MATCH($B15,Date_unitati!$B:$B,0))),"-")</f>
        <v>95.238095238095198</v>
      </c>
      <c r="L15" s="11">
        <f t="shared" si="0"/>
        <v>43.72</v>
      </c>
    </row>
    <row r="16" spans="1:12" x14ac:dyDescent="0.2">
      <c r="A16" s="15">
        <v>13</v>
      </c>
      <c r="B16" s="16" t="s">
        <v>108</v>
      </c>
      <c r="C16" s="16" t="s">
        <v>66</v>
      </c>
      <c r="D16" s="15" t="s">
        <v>64</v>
      </c>
      <c r="E16" s="11" t="str">
        <f>IFERROR(IF(ISBLANK(INDEX(Date_unitati!$AG:$AG,MATCH($B16,Date_unitati!$B:$B,0))),"-",INDEX(Date_unitati!$AG:$AG,MATCH($B16,Date_unitati!$B:$B,0))),"-")</f>
        <v>-</v>
      </c>
      <c r="F16" s="11" t="str">
        <f>IFERROR(IF(ISBLANK(INDEX(Date_unitati!$AH:$AH,MATCH($B16,Date_unitati!$B:$B,0))),"-",INDEX(Date_unitati!$AH:$AH,MATCH($B16,Date_unitati!$B:$B,0))),"-")</f>
        <v>-</v>
      </c>
      <c r="G16" s="11" t="str">
        <f>IFERROR(IF(ISBLANK(INDEX(Date_unitati!$AI:$AI,MATCH($B16,Date_unitati!$B:$B,0))),"-",INDEX(Date_unitati!$AI:$AI,MATCH($B16,Date_unitati!$B:$B,0))),"-")</f>
        <v>-</v>
      </c>
      <c r="H16" s="11" t="str">
        <f>IFERROR(IF(ISBLANK(INDEX(Date_unitati!$AJ:$AJ,MATCH($B16,Date_unitati!$B:$B,0))),"-",INDEX(Date_unitati!$AJ:$AJ,MATCH($B16,Date_unitati!$B:$B,0))),"-")</f>
        <v>-</v>
      </c>
      <c r="I16" s="11" t="str">
        <f>IFERROR(IF(ISBLANK(INDEX(Date_unitati!$AK:$AK,MATCH($B16,Date_unitati!$B:$B,0))),"-",INDEX(Date_unitati!$AK:$AK,MATCH($B16,Date_unitati!$B:$B,0))),"-")</f>
        <v>-</v>
      </c>
      <c r="J16" s="11">
        <f>IFERROR(IF(ISBLANK(INDEX(Date_unitati!$AL:$AL,MATCH($B16,Date_unitati!$B:$B,0))),"-",INDEX(Date_unitati!$AL:$AL,MATCH($B16,Date_unitati!$B:$B,0))),"-")</f>
        <v>100</v>
      </c>
      <c r="K16" s="11">
        <f>IFERROR(IF(ISBLANK(INDEX(Date_unitati!$AM:$AM,MATCH($B16,Date_unitati!$B:$B,0))),"-",INDEX(Date_unitati!$AM:$AM,MATCH($B16,Date_unitati!$B:$B,0))),"-")</f>
        <v>93.3333333333333</v>
      </c>
      <c r="L16" s="11" t="str">
        <f t="shared" si="0"/>
        <v>-</v>
      </c>
    </row>
    <row r="17" spans="1:12" x14ac:dyDescent="0.2">
      <c r="A17" s="15">
        <v>14</v>
      </c>
      <c r="B17" s="16" t="s">
        <v>180</v>
      </c>
      <c r="C17" s="16" t="s">
        <v>181</v>
      </c>
      <c r="D17" s="15" t="s">
        <v>76</v>
      </c>
      <c r="E17" s="11">
        <f>IFERROR(IF(ISBLANK(INDEX(Date_unitati!$AG:$AG,MATCH($B17,Date_unitati!$B:$B,0))),"-",INDEX(Date_unitati!$AG:$AG,MATCH($B17,Date_unitati!$B:$B,0))),"-")</f>
        <v>80</v>
      </c>
      <c r="F17" s="11">
        <f>IFERROR(IF(ISBLANK(INDEX(Date_unitati!$AH:$AH,MATCH($B17,Date_unitati!$B:$B,0))),"-",INDEX(Date_unitati!$AH:$AH,MATCH($B17,Date_unitati!$B:$B,0))),"-")</f>
        <v>50</v>
      </c>
      <c r="G17" s="11">
        <f>IFERROR(IF(ISBLANK(INDEX(Date_unitati!$AI:$AI,MATCH($B17,Date_unitati!$B:$B,0))),"-",INDEX(Date_unitati!$AI:$AI,MATCH($B17,Date_unitati!$B:$B,0))),"-")</f>
        <v>81.818181818181799</v>
      </c>
      <c r="H17" s="11">
        <f>IFERROR(IF(ISBLANK(INDEX(Date_unitati!$AJ:$AJ,MATCH($B17,Date_unitati!$B:$B,0))),"-",INDEX(Date_unitati!$AJ:$AJ,MATCH($B17,Date_unitati!$B:$B,0))),"-")</f>
        <v>54.545454545454497</v>
      </c>
      <c r="I17" s="11">
        <f>IFERROR(IF(ISBLANK(INDEX(Date_unitati!$AK:$AK,MATCH($B17,Date_unitati!$B:$B,0))),"-",INDEX(Date_unitati!$AK:$AK,MATCH($B17,Date_unitati!$B:$B,0))),"-")</f>
        <v>70</v>
      </c>
      <c r="J17" s="11">
        <f>IFERROR(IF(ISBLANK(INDEX(Date_unitati!$AL:$AL,MATCH($B17,Date_unitati!$B:$B,0))),"-",INDEX(Date_unitati!$AL:$AL,MATCH($B17,Date_unitati!$B:$B,0))),"-")</f>
        <v>84.615384615384599</v>
      </c>
      <c r="K17" s="11">
        <f>IFERROR(IF(ISBLANK(INDEX(Date_unitati!$AM:$AM,MATCH($B17,Date_unitati!$B:$B,0))),"-",INDEX(Date_unitati!$AM:$AM,MATCH($B17,Date_unitati!$B:$B,0))),"-")</f>
        <v>92.857142857142904</v>
      </c>
      <c r="L17" s="11">
        <f t="shared" si="0"/>
        <v>12.86</v>
      </c>
    </row>
    <row r="18" spans="1:12" x14ac:dyDescent="0.2">
      <c r="A18" s="15">
        <v>15</v>
      </c>
      <c r="B18" s="16" t="s">
        <v>126</v>
      </c>
      <c r="C18" s="16" t="s">
        <v>66</v>
      </c>
      <c r="D18" s="15" t="s">
        <v>64</v>
      </c>
      <c r="E18" s="11">
        <f>IFERROR(IF(ISBLANK(INDEX(Date_unitati!$AG:$AG,MATCH($B18,Date_unitati!$B:$B,0))),"-",INDEX(Date_unitati!$AG:$AG,MATCH($B18,Date_unitati!$B:$B,0))),"-")</f>
        <v>89.830508474576305</v>
      </c>
      <c r="F18" s="11">
        <f>IFERROR(IF(ISBLANK(INDEX(Date_unitati!$AH:$AH,MATCH($B18,Date_unitati!$B:$B,0))),"-",INDEX(Date_unitati!$AH:$AH,MATCH($B18,Date_unitati!$B:$B,0))),"-")</f>
        <v>89.473684210526301</v>
      </c>
      <c r="G18" s="11">
        <f>IFERROR(IF(ISBLANK(INDEX(Date_unitati!$AI:$AI,MATCH($B18,Date_unitati!$B:$B,0))),"-",INDEX(Date_unitati!$AI:$AI,MATCH($B18,Date_unitati!$B:$B,0))),"-")</f>
        <v>90</v>
      </c>
      <c r="H18" s="11">
        <f>IFERROR(IF(ISBLANK(INDEX(Date_unitati!$AJ:$AJ,MATCH($B18,Date_unitati!$B:$B,0))),"-",INDEX(Date_unitati!$AJ:$AJ,MATCH($B18,Date_unitati!$B:$B,0))),"-")</f>
        <v>88.135593220339004</v>
      </c>
      <c r="I18" s="11">
        <f>IFERROR(IF(ISBLANK(INDEX(Date_unitati!$AK:$AK,MATCH($B18,Date_unitati!$B:$B,0))),"-",INDEX(Date_unitati!$AK:$AK,MATCH($B18,Date_unitati!$B:$B,0))),"-")</f>
        <v>91.228070175438603</v>
      </c>
      <c r="J18" s="11">
        <f>IFERROR(IF(ISBLANK(INDEX(Date_unitati!$AL:$AL,MATCH($B18,Date_unitati!$B:$B,0))),"-",INDEX(Date_unitati!$AL:$AL,MATCH($B18,Date_unitati!$B:$B,0))),"-")</f>
        <v>96.153846153846203</v>
      </c>
      <c r="K18" s="11">
        <f>IFERROR(IF(ISBLANK(INDEX(Date_unitati!$AM:$AM,MATCH($B18,Date_unitati!$B:$B,0))),"-",INDEX(Date_unitati!$AM:$AM,MATCH($B18,Date_unitati!$B:$B,0))),"-")</f>
        <v>92.537313432835802</v>
      </c>
      <c r="L18" s="11">
        <f t="shared" si="0"/>
        <v>2.71</v>
      </c>
    </row>
    <row r="19" spans="1:12" x14ac:dyDescent="0.2">
      <c r="A19" s="15">
        <v>16</v>
      </c>
      <c r="B19" s="16" t="s">
        <v>127</v>
      </c>
      <c r="C19" s="16" t="s">
        <v>66</v>
      </c>
      <c r="D19" s="15" t="s">
        <v>64</v>
      </c>
      <c r="E19" s="11">
        <f>IFERROR(IF(ISBLANK(INDEX(Date_unitati!$AG:$AG,MATCH($B19,Date_unitati!$B:$B,0))),"-",INDEX(Date_unitati!$AG:$AG,MATCH($B19,Date_unitati!$B:$B,0))),"-")</f>
        <v>78.873239436619698</v>
      </c>
      <c r="F19" s="11">
        <f>IFERROR(IF(ISBLANK(INDEX(Date_unitati!$AH:$AH,MATCH($B19,Date_unitati!$B:$B,0))),"-",INDEX(Date_unitati!$AH:$AH,MATCH($B19,Date_unitati!$B:$B,0))),"-")</f>
        <v>79.591836734693899</v>
      </c>
      <c r="G19" s="11">
        <f>IFERROR(IF(ISBLANK(INDEX(Date_unitati!$AI:$AI,MATCH($B19,Date_unitati!$B:$B,0))),"-",INDEX(Date_unitati!$AI:$AI,MATCH($B19,Date_unitati!$B:$B,0))),"-")</f>
        <v>94.202898550724598</v>
      </c>
      <c r="H19" s="11">
        <f>IFERROR(IF(ISBLANK(INDEX(Date_unitati!$AJ:$AJ,MATCH($B19,Date_unitati!$B:$B,0))),"-",INDEX(Date_unitati!$AJ:$AJ,MATCH($B19,Date_unitati!$B:$B,0))),"-")</f>
        <v>89.534883720930196</v>
      </c>
      <c r="I19" s="11">
        <f>IFERROR(IF(ISBLANK(INDEX(Date_unitati!$AK:$AK,MATCH($B19,Date_unitati!$B:$B,0))),"-",INDEX(Date_unitati!$AK:$AK,MATCH($B19,Date_unitati!$B:$B,0))),"-")</f>
        <v>87.209302325581405</v>
      </c>
      <c r="J19" s="11">
        <f>IFERROR(IF(ISBLANK(INDEX(Date_unitati!$AL:$AL,MATCH($B19,Date_unitati!$B:$B,0))),"-",INDEX(Date_unitati!$AL:$AL,MATCH($B19,Date_unitati!$B:$B,0))),"-")</f>
        <v>89.247311827957006</v>
      </c>
      <c r="K19" s="11">
        <f>IFERROR(IF(ISBLANK(INDEX(Date_unitati!$AM:$AM,MATCH($B19,Date_unitati!$B:$B,0))),"-",INDEX(Date_unitati!$AM:$AM,MATCH($B19,Date_unitati!$B:$B,0))),"-")</f>
        <v>91.25</v>
      </c>
      <c r="L19" s="11">
        <f t="shared" si="0"/>
        <v>12.38</v>
      </c>
    </row>
    <row r="20" spans="1:12" x14ac:dyDescent="0.2">
      <c r="A20" s="15">
        <v>17</v>
      </c>
      <c r="B20" s="16" t="s">
        <v>184</v>
      </c>
      <c r="C20" s="16" t="s">
        <v>185</v>
      </c>
      <c r="D20" s="15" t="s">
        <v>76</v>
      </c>
      <c r="E20" s="11">
        <f>IFERROR(IF(ISBLANK(INDEX(Date_unitati!$AG:$AG,MATCH($B20,Date_unitati!$B:$B,0))),"-",INDEX(Date_unitati!$AG:$AG,MATCH($B20,Date_unitati!$B:$B,0))),"-")</f>
        <v>54.545454545454497</v>
      </c>
      <c r="F20" s="11">
        <f>IFERROR(IF(ISBLANK(INDEX(Date_unitati!$AH:$AH,MATCH($B20,Date_unitati!$B:$B,0))),"-",INDEX(Date_unitati!$AH:$AH,MATCH($B20,Date_unitati!$B:$B,0))),"-")</f>
        <v>100</v>
      </c>
      <c r="G20" s="11">
        <f>IFERROR(IF(ISBLANK(INDEX(Date_unitati!$AI:$AI,MATCH($B20,Date_unitati!$B:$B,0))),"-",INDEX(Date_unitati!$AI:$AI,MATCH($B20,Date_unitati!$B:$B,0))),"-")</f>
        <v>80</v>
      </c>
      <c r="H20" s="11">
        <f>IFERROR(IF(ISBLANK(INDEX(Date_unitati!$AJ:$AJ,MATCH($B20,Date_unitati!$B:$B,0))),"-",INDEX(Date_unitati!$AJ:$AJ,MATCH($B20,Date_unitati!$B:$B,0))),"-")</f>
        <v>55.5555555555556</v>
      </c>
      <c r="I20" s="11">
        <f>IFERROR(IF(ISBLANK(INDEX(Date_unitati!$AK:$AK,MATCH($B20,Date_unitati!$B:$B,0))),"-",INDEX(Date_unitati!$AK:$AK,MATCH($B20,Date_unitati!$B:$B,0))),"-")</f>
        <v>40</v>
      </c>
      <c r="J20" s="11">
        <f>IFERROR(IF(ISBLANK(INDEX(Date_unitati!$AL:$AL,MATCH($B20,Date_unitati!$B:$B,0))),"-",INDEX(Date_unitati!$AL:$AL,MATCH($B20,Date_unitati!$B:$B,0))),"-")</f>
        <v>54.545454545454497</v>
      </c>
      <c r="K20" s="11">
        <f>IFERROR(IF(ISBLANK(INDEX(Date_unitati!$AM:$AM,MATCH($B20,Date_unitati!$B:$B,0))),"-",INDEX(Date_unitati!$AM:$AM,MATCH($B20,Date_unitati!$B:$B,0))),"-")</f>
        <v>90</v>
      </c>
      <c r="L20" s="11">
        <f t="shared" si="0"/>
        <v>35.450000000000003</v>
      </c>
    </row>
    <row r="21" spans="1:12" x14ac:dyDescent="0.2">
      <c r="A21" s="15">
        <v>18</v>
      </c>
      <c r="B21" s="16" t="s">
        <v>241</v>
      </c>
      <c r="C21" s="16" t="s">
        <v>242</v>
      </c>
      <c r="D21" s="15" t="s">
        <v>76</v>
      </c>
      <c r="E21" s="11">
        <f>IFERROR(IF(ISBLANK(INDEX(Date_unitati!$AG:$AG,MATCH($B21,Date_unitati!$B:$B,0))),"-",INDEX(Date_unitati!$AG:$AG,MATCH($B21,Date_unitati!$B:$B,0))),"-")</f>
        <v>78.688524590163894</v>
      </c>
      <c r="F21" s="11">
        <f>IFERROR(IF(ISBLANK(INDEX(Date_unitati!$AH:$AH,MATCH($B21,Date_unitati!$B:$B,0))),"-",INDEX(Date_unitati!$AH:$AH,MATCH($B21,Date_unitati!$B:$B,0))),"-")</f>
        <v>50</v>
      </c>
      <c r="G21" s="11">
        <f>IFERROR(IF(ISBLANK(INDEX(Date_unitati!$AI:$AI,MATCH($B21,Date_unitati!$B:$B,0))),"-",INDEX(Date_unitati!$AI:$AI,MATCH($B21,Date_unitati!$B:$B,0))),"-")</f>
        <v>78.461538461538495</v>
      </c>
      <c r="H21" s="11">
        <f>IFERROR(IF(ISBLANK(INDEX(Date_unitati!$AJ:$AJ,MATCH($B21,Date_unitati!$B:$B,0))),"-",INDEX(Date_unitati!$AJ:$AJ,MATCH($B21,Date_unitati!$B:$B,0))),"-")</f>
        <v>65.517241379310406</v>
      </c>
      <c r="I21" s="11">
        <f>IFERROR(IF(ISBLANK(INDEX(Date_unitati!$AK:$AK,MATCH($B21,Date_unitati!$B:$B,0))),"-",INDEX(Date_unitati!$AK:$AK,MATCH($B21,Date_unitati!$B:$B,0))),"-")</f>
        <v>75.438596491228097</v>
      </c>
      <c r="J21" s="11">
        <f>IFERROR(IF(ISBLANK(INDEX(Date_unitati!$AL:$AL,MATCH($B21,Date_unitati!$B:$B,0))),"-",INDEX(Date_unitati!$AL:$AL,MATCH($B21,Date_unitati!$B:$B,0))),"-")</f>
        <v>68.8888888888889</v>
      </c>
      <c r="K21" s="11">
        <f>IFERROR(IF(ISBLANK(INDEX(Date_unitati!$AM:$AM,MATCH($B21,Date_unitati!$B:$B,0))),"-",INDEX(Date_unitati!$AM:$AM,MATCH($B21,Date_unitati!$B:$B,0))),"-")</f>
        <v>88.636363636363598</v>
      </c>
      <c r="L21" s="11">
        <f t="shared" si="0"/>
        <v>9.9499999999999993</v>
      </c>
    </row>
    <row r="22" spans="1:12" x14ac:dyDescent="0.2">
      <c r="A22" s="15">
        <v>19</v>
      </c>
      <c r="B22" s="16" t="s">
        <v>101</v>
      </c>
      <c r="C22" s="16" t="s">
        <v>66</v>
      </c>
      <c r="D22" s="15" t="s">
        <v>64</v>
      </c>
      <c r="E22" s="11">
        <f>IFERROR(IF(ISBLANK(INDEX(Date_unitati!$AG:$AG,MATCH($B22,Date_unitati!$B:$B,0))),"-",INDEX(Date_unitati!$AG:$AG,MATCH($B22,Date_unitati!$B:$B,0))),"-")</f>
        <v>71.1111111111111</v>
      </c>
      <c r="F22" s="11">
        <f>IFERROR(IF(ISBLANK(INDEX(Date_unitati!$AH:$AH,MATCH($B22,Date_unitati!$B:$B,0))),"-",INDEX(Date_unitati!$AH:$AH,MATCH($B22,Date_unitati!$B:$B,0))),"-")</f>
        <v>75</v>
      </c>
      <c r="G22" s="11">
        <f>IFERROR(IF(ISBLANK(INDEX(Date_unitati!$AI:$AI,MATCH($B22,Date_unitati!$B:$B,0))),"-",INDEX(Date_unitati!$AI:$AI,MATCH($B22,Date_unitati!$B:$B,0))),"-")</f>
        <v>89.473684210526301</v>
      </c>
      <c r="H22" s="11">
        <f>IFERROR(IF(ISBLANK(INDEX(Date_unitati!$AJ:$AJ,MATCH($B22,Date_unitati!$B:$B,0))),"-",INDEX(Date_unitati!$AJ:$AJ,MATCH($B22,Date_unitati!$B:$B,0))),"-")</f>
        <v>73.3333333333333</v>
      </c>
      <c r="I22" s="11">
        <f>IFERROR(IF(ISBLANK(INDEX(Date_unitati!$AK:$AK,MATCH($B22,Date_unitati!$B:$B,0))),"-",INDEX(Date_unitati!$AK:$AK,MATCH($B22,Date_unitati!$B:$B,0))),"-")</f>
        <v>74.576271186440707</v>
      </c>
      <c r="J22" s="11">
        <f>IFERROR(IF(ISBLANK(INDEX(Date_unitati!$AL:$AL,MATCH($B22,Date_unitati!$B:$B,0))),"-",INDEX(Date_unitati!$AL:$AL,MATCH($B22,Date_unitati!$B:$B,0))),"-")</f>
        <v>73.684210526315795</v>
      </c>
      <c r="K22" s="11">
        <f>IFERROR(IF(ISBLANK(INDEX(Date_unitati!$AM:$AM,MATCH($B22,Date_unitati!$B:$B,0))),"-",INDEX(Date_unitati!$AM:$AM,MATCH($B22,Date_unitati!$B:$B,0))),"-")</f>
        <v>86.842105263157904</v>
      </c>
      <c r="L22" s="11">
        <f t="shared" si="0"/>
        <v>15.73</v>
      </c>
    </row>
    <row r="23" spans="1:12" x14ac:dyDescent="0.2">
      <c r="A23" s="15">
        <v>20</v>
      </c>
      <c r="B23" s="16" t="s">
        <v>62</v>
      </c>
      <c r="C23" s="16" t="s">
        <v>63</v>
      </c>
      <c r="D23" s="15" t="s">
        <v>64</v>
      </c>
      <c r="E23" s="11">
        <f>IFERROR(IF(ISBLANK(INDEX(Date_unitati!$AG:$AG,MATCH($B23,Date_unitati!$B:$B,0))),"-",INDEX(Date_unitati!$AG:$AG,MATCH($B23,Date_unitati!$B:$B,0))),"-")</f>
        <v>77.647058823529406</v>
      </c>
      <c r="F23" s="11">
        <f>IFERROR(IF(ISBLANK(INDEX(Date_unitati!$AH:$AH,MATCH($B23,Date_unitati!$B:$B,0))),"-",INDEX(Date_unitati!$AH:$AH,MATCH($B23,Date_unitati!$B:$B,0))),"-")</f>
        <v>75.438596491228097</v>
      </c>
      <c r="G23" s="11">
        <f>IFERROR(IF(ISBLANK(INDEX(Date_unitati!$AI:$AI,MATCH($B23,Date_unitati!$B:$B,0))),"-",INDEX(Date_unitati!$AI:$AI,MATCH($B23,Date_unitati!$B:$B,0))),"-")</f>
        <v>78.461538461538495</v>
      </c>
      <c r="H23" s="11">
        <f>IFERROR(IF(ISBLANK(INDEX(Date_unitati!$AJ:$AJ,MATCH($B23,Date_unitati!$B:$B,0))),"-",INDEX(Date_unitati!$AJ:$AJ,MATCH($B23,Date_unitati!$B:$B,0))),"-")</f>
        <v>56.9444444444444</v>
      </c>
      <c r="I23" s="11">
        <f>IFERROR(IF(ISBLANK(INDEX(Date_unitati!$AK:$AK,MATCH($B23,Date_unitati!$B:$B,0))),"-",INDEX(Date_unitati!$AK:$AK,MATCH($B23,Date_unitati!$B:$B,0))),"-")</f>
        <v>66.153846153846203</v>
      </c>
      <c r="J23" s="11">
        <f>IFERROR(IF(ISBLANK(INDEX(Date_unitati!$AL:$AL,MATCH($B23,Date_unitati!$B:$B,0))),"-",INDEX(Date_unitati!$AL:$AL,MATCH($B23,Date_unitati!$B:$B,0))),"-")</f>
        <v>82.8125</v>
      </c>
      <c r="K23" s="11">
        <f>IFERROR(IF(ISBLANK(INDEX(Date_unitati!$AM:$AM,MATCH($B23,Date_unitati!$B:$B,0))),"-",INDEX(Date_unitati!$AM:$AM,MATCH($B23,Date_unitati!$B:$B,0))),"-")</f>
        <v>86.486486486486498</v>
      </c>
      <c r="L23" s="11">
        <f t="shared" si="0"/>
        <v>8.84</v>
      </c>
    </row>
    <row r="24" spans="1:12" x14ac:dyDescent="0.2">
      <c r="A24" s="15">
        <v>21</v>
      </c>
      <c r="B24" s="16" t="s">
        <v>100</v>
      </c>
      <c r="C24" s="16" t="s">
        <v>66</v>
      </c>
      <c r="D24" s="15" t="s">
        <v>64</v>
      </c>
      <c r="E24" s="11" t="str">
        <f>IFERROR(IF(ISBLANK(INDEX(Date_unitati!$AG:$AG,MATCH($B24,Date_unitati!$B:$B,0))),"-",INDEX(Date_unitati!$AG:$AG,MATCH($B24,Date_unitati!$B:$B,0))),"-")</f>
        <v>-</v>
      </c>
      <c r="F24" s="11" t="str">
        <f>IFERROR(IF(ISBLANK(INDEX(Date_unitati!$AH:$AH,MATCH($B24,Date_unitati!$B:$B,0))),"-",INDEX(Date_unitati!$AH:$AH,MATCH($B24,Date_unitati!$B:$B,0))),"-")</f>
        <v>-</v>
      </c>
      <c r="G24" s="11" t="str">
        <f>IFERROR(IF(ISBLANK(INDEX(Date_unitati!$AI:$AI,MATCH($B24,Date_unitati!$B:$B,0))),"-",INDEX(Date_unitati!$AI:$AI,MATCH($B24,Date_unitati!$B:$B,0))),"-")</f>
        <v>-</v>
      </c>
      <c r="H24" s="11" t="str">
        <f>IFERROR(IF(ISBLANK(INDEX(Date_unitati!$AJ:$AJ,MATCH($B24,Date_unitati!$B:$B,0))),"-",INDEX(Date_unitati!$AJ:$AJ,MATCH($B24,Date_unitati!$B:$B,0))),"-")</f>
        <v>-</v>
      </c>
      <c r="I24" s="11" t="str">
        <f>IFERROR(IF(ISBLANK(INDEX(Date_unitati!$AK:$AK,MATCH($B24,Date_unitati!$B:$B,0))),"-",INDEX(Date_unitati!$AK:$AK,MATCH($B24,Date_unitati!$B:$B,0))),"-")</f>
        <v>-</v>
      </c>
      <c r="J24" s="11">
        <f>IFERROR(IF(ISBLANK(INDEX(Date_unitati!$AL:$AL,MATCH($B24,Date_unitati!$B:$B,0))),"-",INDEX(Date_unitati!$AL:$AL,MATCH($B24,Date_unitati!$B:$B,0))),"-")</f>
        <v>92.857142857142904</v>
      </c>
      <c r="K24" s="11">
        <f>IFERROR(IF(ISBLANK(INDEX(Date_unitati!$AM:$AM,MATCH($B24,Date_unitati!$B:$B,0))),"-",INDEX(Date_unitati!$AM:$AM,MATCH($B24,Date_unitati!$B:$B,0))),"-")</f>
        <v>86.363636363636402</v>
      </c>
      <c r="L24" s="11" t="str">
        <f t="shared" si="0"/>
        <v>-</v>
      </c>
    </row>
    <row r="25" spans="1:12" x14ac:dyDescent="0.2">
      <c r="A25" s="15">
        <v>22</v>
      </c>
      <c r="B25" s="16" t="s">
        <v>67</v>
      </c>
      <c r="C25" s="16" t="s">
        <v>66</v>
      </c>
      <c r="D25" s="15" t="s">
        <v>64</v>
      </c>
      <c r="E25" s="11">
        <f>IFERROR(IF(ISBLANK(INDEX(Date_unitati!$AG:$AG,MATCH($B25,Date_unitati!$B:$B,0))),"-",INDEX(Date_unitati!$AG:$AG,MATCH($B25,Date_unitati!$B:$B,0))),"-")</f>
        <v>95.238095238095198</v>
      </c>
      <c r="F25" s="11">
        <f>IFERROR(IF(ISBLANK(INDEX(Date_unitati!$AH:$AH,MATCH($B25,Date_unitati!$B:$B,0))),"-",INDEX(Date_unitati!$AH:$AH,MATCH($B25,Date_unitati!$B:$B,0))),"-")</f>
        <v>97.297297297297305</v>
      </c>
      <c r="G25" s="11">
        <f>IFERROR(IF(ISBLANK(INDEX(Date_unitati!$AI:$AI,MATCH($B25,Date_unitati!$B:$B,0))),"-",INDEX(Date_unitati!$AI:$AI,MATCH($B25,Date_unitati!$B:$B,0))),"-")</f>
        <v>100</v>
      </c>
      <c r="H25" s="11">
        <f>IFERROR(IF(ISBLANK(INDEX(Date_unitati!$AJ:$AJ,MATCH($B25,Date_unitati!$B:$B,0))),"-",INDEX(Date_unitati!$AJ:$AJ,MATCH($B25,Date_unitati!$B:$B,0))),"-")</f>
        <v>92</v>
      </c>
      <c r="I25" s="11">
        <f>IFERROR(IF(ISBLANK(INDEX(Date_unitati!$AK:$AK,MATCH($B25,Date_unitati!$B:$B,0))),"-",INDEX(Date_unitati!$AK:$AK,MATCH($B25,Date_unitati!$B:$B,0))),"-")</f>
        <v>91.6666666666667</v>
      </c>
      <c r="J25" s="11">
        <f>IFERROR(IF(ISBLANK(INDEX(Date_unitati!$AL:$AL,MATCH($B25,Date_unitati!$B:$B,0))),"-",INDEX(Date_unitati!$AL:$AL,MATCH($B25,Date_unitati!$B:$B,0))),"-")</f>
        <v>97.872340425531902</v>
      </c>
      <c r="K25" s="11">
        <f>IFERROR(IF(ISBLANK(INDEX(Date_unitati!$AM:$AM,MATCH($B25,Date_unitati!$B:$B,0))),"-",INDEX(Date_unitati!$AM:$AM,MATCH($B25,Date_unitati!$B:$B,0))),"-")</f>
        <v>86.363636363636402</v>
      </c>
      <c r="L25" s="11">
        <f t="shared" si="0"/>
        <v>-8.8699999999999992</v>
      </c>
    </row>
    <row r="26" spans="1:12" x14ac:dyDescent="0.2">
      <c r="A26" s="15">
        <v>23</v>
      </c>
      <c r="B26" s="16" t="s">
        <v>122</v>
      </c>
      <c r="C26" s="16" t="s">
        <v>66</v>
      </c>
      <c r="D26" s="15" t="s">
        <v>64</v>
      </c>
      <c r="E26" s="11">
        <f>IFERROR(IF(ISBLANK(INDEX(Date_unitati!$AG:$AG,MATCH($B26,Date_unitati!$B:$B,0))),"-",INDEX(Date_unitati!$AG:$AG,MATCH($B26,Date_unitati!$B:$B,0))),"-")</f>
        <v>76.6233766233766</v>
      </c>
      <c r="F26" s="11">
        <f>IFERROR(IF(ISBLANK(INDEX(Date_unitati!$AH:$AH,MATCH($B26,Date_unitati!$B:$B,0))),"-",INDEX(Date_unitati!$AH:$AH,MATCH($B26,Date_unitati!$B:$B,0))),"-")</f>
        <v>89.090909090909093</v>
      </c>
      <c r="G26" s="11">
        <f>IFERROR(IF(ISBLANK(INDEX(Date_unitati!$AI:$AI,MATCH($B26,Date_unitati!$B:$B,0))),"-",INDEX(Date_unitati!$AI:$AI,MATCH($B26,Date_unitati!$B:$B,0))),"-")</f>
        <v>93.442622950819697</v>
      </c>
      <c r="H26" s="11">
        <f>IFERROR(IF(ISBLANK(INDEX(Date_unitati!$AJ:$AJ,MATCH($B26,Date_unitati!$B:$B,0))),"-",INDEX(Date_unitati!$AJ:$AJ,MATCH($B26,Date_unitati!$B:$B,0))),"-")</f>
        <v>85</v>
      </c>
      <c r="I26" s="11">
        <f>IFERROR(IF(ISBLANK(INDEX(Date_unitati!$AK:$AK,MATCH($B26,Date_unitati!$B:$B,0))),"-",INDEX(Date_unitati!$AK:$AK,MATCH($B26,Date_unitati!$B:$B,0))),"-")</f>
        <v>83.3333333333333</v>
      </c>
      <c r="J26" s="11">
        <f>IFERROR(IF(ISBLANK(INDEX(Date_unitati!$AL:$AL,MATCH($B26,Date_unitati!$B:$B,0))),"-",INDEX(Date_unitati!$AL:$AL,MATCH($B26,Date_unitati!$B:$B,0))),"-")</f>
        <v>84.615384615384599</v>
      </c>
      <c r="K26" s="11">
        <f>IFERROR(IF(ISBLANK(INDEX(Date_unitati!$AM:$AM,MATCH($B26,Date_unitati!$B:$B,0))),"-",INDEX(Date_unitati!$AM:$AM,MATCH($B26,Date_unitati!$B:$B,0))),"-")</f>
        <v>86.2068965517241</v>
      </c>
      <c r="L26" s="11">
        <f t="shared" si="0"/>
        <v>9.58</v>
      </c>
    </row>
    <row r="27" spans="1:12" x14ac:dyDescent="0.2">
      <c r="A27" s="15">
        <v>24</v>
      </c>
      <c r="B27" s="16" t="s">
        <v>113</v>
      </c>
      <c r="C27" s="16" t="s">
        <v>114</v>
      </c>
      <c r="D27" s="15" t="s">
        <v>64</v>
      </c>
      <c r="E27" s="11">
        <f>IFERROR(IF(ISBLANK(INDEX(Date_unitati!$AG:$AG,MATCH($B27,Date_unitati!$B:$B,0))),"-",INDEX(Date_unitati!$AG:$AG,MATCH($B27,Date_unitati!$B:$B,0))),"-")</f>
        <v>76.923076923076906</v>
      </c>
      <c r="F27" s="11">
        <f>IFERROR(IF(ISBLANK(INDEX(Date_unitati!$AH:$AH,MATCH($B27,Date_unitati!$B:$B,0))),"-",INDEX(Date_unitati!$AH:$AH,MATCH($B27,Date_unitati!$B:$B,0))),"-")</f>
        <v>93.478260869565204</v>
      </c>
      <c r="G27" s="11">
        <f>IFERROR(IF(ISBLANK(INDEX(Date_unitati!$AI:$AI,MATCH($B27,Date_unitati!$B:$B,0))),"-",INDEX(Date_unitati!$AI:$AI,MATCH($B27,Date_unitati!$B:$B,0))),"-")</f>
        <v>84.126984126984098</v>
      </c>
      <c r="H27" s="11">
        <f>IFERROR(IF(ISBLANK(INDEX(Date_unitati!$AJ:$AJ,MATCH($B27,Date_unitati!$B:$B,0))),"-",INDEX(Date_unitati!$AJ:$AJ,MATCH($B27,Date_unitati!$B:$B,0))),"-")</f>
        <v>78.571428571428598</v>
      </c>
      <c r="I27" s="11">
        <f>IFERROR(IF(ISBLANK(INDEX(Date_unitati!$AK:$AK,MATCH($B27,Date_unitati!$B:$B,0))),"-",INDEX(Date_unitati!$AK:$AK,MATCH($B27,Date_unitati!$B:$B,0))),"-")</f>
        <v>83.529411764705898</v>
      </c>
      <c r="J27" s="11">
        <f>IFERROR(IF(ISBLANK(INDEX(Date_unitati!$AL:$AL,MATCH($B27,Date_unitati!$B:$B,0))),"-",INDEX(Date_unitati!$AL:$AL,MATCH($B27,Date_unitati!$B:$B,0))),"-")</f>
        <v>84.905660377358501</v>
      </c>
      <c r="K27" s="11">
        <f>IFERROR(IF(ISBLANK(INDEX(Date_unitati!$AM:$AM,MATCH($B27,Date_unitati!$B:$B,0))),"-",INDEX(Date_unitati!$AM:$AM,MATCH($B27,Date_unitati!$B:$B,0))),"-")</f>
        <v>85.106382978723403</v>
      </c>
      <c r="L27" s="11">
        <f t="shared" si="0"/>
        <v>8.18</v>
      </c>
    </row>
    <row r="28" spans="1:12" x14ac:dyDescent="0.2">
      <c r="A28" s="15">
        <v>25</v>
      </c>
      <c r="B28" s="16" t="s">
        <v>259</v>
      </c>
      <c r="C28" s="16" t="s">
        <v>260</v>
      </c>
      <c r="D28" s="15" t="s">
        <v>76</v>
      </c>
      <c r="E28" s="11">
        <f>IFERROR(IF(ISBLANK(INDEX(Date_unitati!$AG:$AG,MATCH($B28,Date_unitati!$B:$B,0))),"-",INDEX(Date_unitati!$AG:$AG,MATCH($B28,Date_unitati!$B:$B,0))),"-")</f>
        <v>82.608695652173907</v>
      </c>
      <c r="F28" s="11">
        <f>IFERROR(IF(ISBLANK(INDEX(Date_unitati!$AH:$AH,MATCH($B28,Date_unitati!$B:$B,0))),"-",INDEX(Date_unitati!$AH:$AH,MATCH($B28,Date_unitati!$B:$B,0))),"-")</f>
        <v>82.352941176470594</v>
      </c>
      <c r="G28" s="11">
        <f>IFERROR(IF(ISBLANK(INDEX(Date_unitati!$AI:$AI,MATCH($B28,Date_unitati!$B:$B,0))),"-",INDEX(Date_unitati!$AI:$AI,MATCH($B28,Date_unitati!$B:$B,0))),"-")</f>
        <v>100</v>
      </c>
      <c r="H28" s="11">
        <f>IFERROR(IF(ISBLANK(INDEX(Date_unitati!$AJ:$AJ,MATCH($B28,Date_unitati!$B:$B,0))),"-",INDEX(Date_unitati!$AJ:$AJ,MATCH($B28,Date_unitati!$B:$B,0))),"-")</f>
        <v>95.8333333333333</v>
      </c>
      <c r="I28" s="11">
        <f>IFERROR(IF(ISBLANK(INDEX(Date_unitati!$AK:$AK,MATCH($B28,Date_unitati!$B:$B,0))),"-",INDEX(Date_unitati!$AK:$AK,MATCH($B28,Date_unitati!$B:$B,0))),"-")</f>
        <v>76.470588235294102</v>
      </c>
      <c r="J28" s="11">
        <f>IFERROR(IF(ISBLANK(INDEX(Date_unitati!$AL:$AL,MATCH($B28,Date_unitati!$B:$B,0))),"-",INDEX(Date_unitati!$AL:$AL,MATCH($B28,Date_unitati!$B:$B,0))),"-")</f>
        <v>88.235294117647101</v>
      </c>
      <c r="K28" s="11">
        <f>IFERROR(IF(ISBLANK(INDEX(Date_unitati!$AM:$AM,MATCH($B28,Date_unitati!$B:$B,0))),"-",INDEX(Date_unitati!$AM:$AM,MATCH($B28,Date_unitati!$B:$B,0))),"-")</f>
        <v>84.848484848484802</v>
      </c>
      <c r="L28" s="11">
        <f t="shared" si="0"/>
        <v>2.2400000000000002</v>
      </c>
    </row>
    <row r="29" spans="1:12" x14ac:dyDescent="0.2">
      <c r="A29" s="15">
        <v>26</v>
      </c>
      <c r="B29" s="16" t="s">
        <v>247</v>
      </c>
      <c r="C29" s="16" t="s">
        <v>248</v>
      </c>
      <c r="D29" s="15" t="s">
        <v>76</v>
      </c>
      <c r="E29" s="11">
        <f>IFERROR(IF(ISBLANK(INDEX(Date_unitati!$AG:$AG,MATCH($B29,Date_unitati!$B:$B,0))),"-",INDEX(Date_unitati!$AG:$AG,MATCH($B29,Date_unitati!$B:$B,0))),"-")</f>
        <v>57.142857142857103</v>
      </c>
      <c r="F29" s="11">
        <f>IFERROR(IF(ISBLANK(INDEX(Date_unitati!$AH:$AH,MATCH($B29,Date_unitati!$B:$B,0))),"-",INDEX(Date_unitati!$AH:$AH,MATCH($B29,Date_unitati!$B:$B,0))),"-")</f>
        <v>73.3333333333333</v>
      </c>
      <c r="G29" s="11">
        <f>IFERROR(IF(ISBLANK(INDEX(Date_unitati!$AI:$AI,MATCH($B29,Date_unitati!$B:$B,0))),"-",INDEX(Date_unitati!$AI:$AI,MATCH($B29,Date_unitati!$B:$B,0))),"-")</f>
        <v>75</v>
      </c>
      <c r="H29" s="11">
        <f>IFERROR(IF(ISBLANK(INDEX(Date_unitati!$AJ:$AJ,MATCH($B29,Date_unitati!$B:$B,0))),"-",INDEX(Date_unitati!$AJ:$AJ,MATCH($B29,Date_unitati!$B:$B,0))),"-")</f>
        <v>54.545454545454497</v>
      </c>
      <c r="I29" s="11">
        <f>IFERROR(IF(ISBLANK(INDEX(Date_unitati!$AK:$AK,MATCH($B29,Date_unitati!$B:$B,0))),"-",INDEX(Date_unitati!$AK:$AK,MATCH($B29,Date_unitati!$B:$B,0))),"-")</f>
        <v>58.3333333333333</v>
      </c>
      <c r="J29" s="11">
        <f>IFERROR(IF(ISBLANK(INDEX(Date_unitati!$AL:$AL,MATCH($B29,Date_unitati!$B:$B,0))),"-",INDEX(Date_unitati!$AL:$AL,MATCH($B29,Date_unitati!$B:$B,0))),"-")</f>
        <v>86.363636363636402</v>
      </c>
      <c r="K29" s="11">
        <f>IFERROR(IF(ISBLANK(INDEX(Date_unitati!$AM:$AM,MATCH($B29,Date_unitati!$B:$B,0))),"-",INDEX(Date_unitati!$AM:$AM,MATCH($B29,Date_unitati!$B:$B,0))),"-")</f>
        <v>84.210526315789494</v>
      </c>
      <c r="L29" s="11">
        <f t="shared" si="0"/>
        <v>27.07</v>
      </c>
    </row>
    <row r="30" spans="1:12" x14ac:dyDescent="0.2">
      <c r="A30" s="15">
        <v>27</v>
      </c>
      <c r="B30" s="16" t="s">
        <v>125</v>
      </c>
      <c r="C30" s="16" t="s">
        <v>66</v>
      </c>
      <c r="D30" s="15" t="s">
        <v>64</v>
      </c>
      <c r="E30" s="11">
        <f>IFERROR(IF(ISBLANK(INDEX(Date_unitati!$AG:$AG,MATCH($B30,Date_unitati!$B:$B,0))),"-",INDEX(Date_unitati!$AG:$AG,MATCH($B30,Date_unitati!$B:$B,0))),"-")</f>
        <v>90</v>
      </c>
      <c r="F30" s="11">
        <f>IFERROR(IF(ISBLANK(INDEX(Date_unitati!$AH:$AH,MATCH($B30,Date_unitati!$B:$B,0))),"-",INDEX(Date_unitati!$AH:$AH,MATCH($B30,Date_unitati!$B:$B,0))),"-")</f>
        <v>91.6666666666667</v>
      </c>
      <c r="G30" s="11">
        <f>IFERROR(IF(ISBLANK(INDEX(Date_unitati!$AI:$AI,MATCH($B30,Date_unitati!$B:$B,0))),"-",INDEX(Date_unitati!$AI:$AI,MATCH($B30,Date_unitati!$B:$B,0))),"-")</f>
        <v>95.597484276729602</v>
      </c>
      <c r="H30" s="11">
        <f>IFERROR(IF(ISBLANK(INDEX(Date_unitati!$AJ:$AJ,MATCH($B30,Date_unitati!$B:$B,0))),"-",INDEX(Date_unitati!$AJ:$AJ,MATCH($B30,Date_unitati!$B:$B,0))),"-")</f>
        <v>80.8333333333333</v>
      </c>
      <c r="I30" s="11">
        <f>IFERROR(IF(ISBLANK(INDEX(Date_unitati!$AK:$AK,MATCH($B30,Date_unitati!$B:$B,0))),"-",INDEX(Date_unitati!$AK:$AK,MATCH($B30,Date_unitati!$B:$B,0))),"-")</f>
        <v>81.739130434782595</v>
      </c>
      <c r="J30" s="11">
        <f>IFERROR(IF(ISBLANK(INDEX(Date_unitati!$AL:$AL,MATCH($B30,Date_unitati!$B:$B,0))),"-",INDEX(Date_unitati!$AL:$AL,MATCH($B30,Date_unitati!$B:$B,0))),"-")</f>
        <v>93.636363636363598</v>
      </c>
      <c r="K30" s="11">
        <f>IFERROR(IF(ISBLANK(INDEX(Date_unitati!$AM:$AM,MATCH($B30,Date_unitati!$B:$B,0))),"-",INDEX(Date_unitati!$AM:$AM,MATCH($B30,Date_unitati!$B:$B,0))),"-")</f>
        <v>83.941605839416098</v>
      </c>
      <c r="L30" s="11">
        <f t="shared" si="0"/>
        <v>-6.06</v>
      </c>
    </row>
    <row r="31" spans="1:12" x14ac:dyDescent="0.2">
      <c r="A31" s="15">
        <v>28</v>
      </c>
      <c r="B31" s="16" t="s">
        <v>106</v>
      </c>
      <c r="C31" s="16" t="s">
        <v>107</v>
      </c>
      <c r="D31" s="15" t="s">
        <v>64</v>
      </c>
      <c r="E31" s="11">
        <f>IFERROR(IF(ISBLANK(INDEX(Date_unitati!$AG:$AG,MATCH($B31,Date_unitati!$B:$B,0))),"-",INDEX(Date_unitati!$AG:$AG,MATCH($B31,Date_unitati!$B:$B,0))),"-")</f>
        <v>77.631578947368396</v>
      </c>
      <c r="F31" s="11">
        <f>IFERROR(IF(ISBLANK(INDEX(Date_unitati!$AH:$AH,MATCH($B31,Date_unitati!$B:$B,0))),"-",INDEX(Date_unitati!$AH:$AH,MATCH($B31,Date_unitati!$B:$B,0))),"-")</f>
        <v>64.705882352941202</v>
      </c>
      <c r="G31" s="11">
        <f>IFERROR(IF(ISBLANK(INDEX(Date_unitati!$AI:$AI,MATCH($B31,Date_unitati!$B:$B,0))),"-",INDEX(Date_unitati!$AI:$AI,MATCH($B31,Date_unitati!$B:$B,0))),"-")</f>
        <v>86.153846153846203</v>
      </c>
      <c r="H31" s="11">
        <f>IFERROR(IF(ISBLANK(INDEX(Date_unitati!$AJ:$AJ,MATCH($B31,Date_unitati!$B:$B,0))),"-",INDEX(Date_unitati!$AJ:$AJ,MATCH($B31,Date_unitati!$B:$B,0))),"-")</f>
        <v>78.571428571428598</v>
      </c>
      <c r="I31" s="11">
        <f>IFERROR(IF(ISBLANK(INDEX(Date_unitati!$AK:$AK,MATCH($B31,Date_unitati!$B:$B,0))),"-",INDEX(Date_unitati!$AK:$AK,MATCH($B31,Date_unitati!$B:$B,0))),"-")</f>
        <v>60.377358490566003</v>
      </c>
      <c r="J31" s="11">
        <f>IFERROR(IF(ISBLANK(INDEX(Date_unitati!$AL:$AL,MATCH($B31,Date_unitati!$B:$B,0))),"-",INDEX(Date_unitati!$AL:$AL,MATCH($B31,Date_unitati!$B:$B,0))),"-")</f>
        <v>73.684210526315795</v>
      </c>
      <c r="K31" s="11">
        <f>IFERROR(IF(ISBLANK(INDEX(Date_unitati!$AM:$AM,MATCH($B31,Date_unitati!$B:$B,0))),"-",INDEX(Date_unitati!$AM:$AM,MATCH($B31,Date_unitati!$B:$B,0))),"-")</f>
        <v>83.3333333333333</v>
      </c>
      <c r="L31" s="11">
        <f t="shared" si="0"/>
        <v>5.7</v>
      </c>
    </row>
    <row r="32" spans="1:12" x14ac:dyDescent="0.2">
      <c r="A32" s="15">
        <v>29</v>
      </c>
      <c r="B32" s="16" t="s">
        <v>136</v>
      </c>
      <c r="C32" s="16" t="s">
        <v>137</v>
      </c>
      <c r="D32" s="15" t="s">
        <v>76</v>
      </c>
      <c r="E32" s="11">
        <f>IFERROR(IF(ISBLANK(INDEX(Date_unitati!$AG:$AG,MATCH($B32,Date_unitati!$B:$B,0))),"-",INDEX(Date_unitati!$AG:$AG,MATCH($B32,Date_unitati!$B:$B,0))),"-")</f>
        <v>84.210526315789494</v>
      </c>
      <c r="F32" s="11">
        <f>IFERROR(IF(ISBLANK(INDEX(Date_unitati!$AH:$AH,MATCH($B32,Date_unitati!$B:$B,0))),"-",INDEX(Date_unitati!$AH:$AH,MATCH($B32,Date_unitati!$B:$B,0))),"-")</f>
        <v>83.3333333333333</v>
      </c>
      <c r="G32" s="11">
        <f>IFERROR(IF(ISBLANK(INDEX(Date_unitati!$AI:$AI,MATCH($B32,Date_unitati!$B:$B,0))),"-",INDEX(Date_unitati!$AI:$AI,MATCH($B32,Date_unitati!$B:$B,0))),"-")</f>
        <v>68.421052631579002</v>
      </c>
      <c r="H32" s="11">
        <f>IFERROR(IF(ISBLANK(INDEX(Date_unitati!$AJ:$AJ,MATCH($B32,Date_unitati!$B:$B,0))),"-",INDEX(Date_unitati!$AJ:$AJ,MATCH($B32,Date_unitati!$B:$B,0))),"-")</f>
        <v>50</v>
      </c>
      <c r="I32" s="11">
        <f>IFERROR(IF(ISBLANK(INDEX(Date_unitati!$AK:$AK,MATCH($B32,Date_unitati!$B:$B,0))),"-",INDEX(Date_unitati!$AK:$AK,MATCH($B32,Date_unitati!$B:$B,0))),"-")</f>
        <v>41.176470588235297</v>
      </c>
      <c r="J32" s="11">
        <f>IFERROR(IF(ISBLANK(INDEX(Date_unitati!$AL:$AL,MATCH($B32,Date_unitati!$B:$B,0))),"-",INDEX(Date_unitati!$AL:$AL,MATCH($B32,Date_unitati!$B:$B,0))),"-")</f>
        <v>53.846153846153904</v>
      </c>
      <c r="K32" s="11">
        <f>IFERROR(IF(ISBLANK(INDEX(Date_unitati!$AM:$AM,MATCH($B32,Date_unitati!$B:$B,0))),"-",INDEX(Date_unitati!$AM:$AM,MATCH($B32,Date_unitati!$B:$B,0))),"-")</f>
        <v>82.352941176470594</v>
      </c>
      <c r="L32" s="11">
        <f t="shared" si="0"/>
        <v>-1.86</v>
      </c>
    </row>
    <row r="33" spans="1:12" x14ac:dyDescent="0.2">
      <c r="A33" s="15">
        <v>30</v>
      </c>
      <c r="B33" s="16" t="s">
        <v>194</v>
      </c>
      <c r="C33" s="16" t="s">
        <v>195</v>
      </c>
      <c r="D33" s="15" t="s">
        <v>76</v>
      </c>
      <c r="E33" s="11">
        <f>IFERROR(IF(ISBLANK(INDEX(Date_unitati!$AG:$AG,MATCH($B33,Date_unitati!$B:$B,0))),"-",INDEX(Date_unitati!$AG:$AG,MATCH($B33,Date_unitati!$B:$B,0))),"-")</f>
        <v>75</v>
      </c>
      <c r="F33" s="11">
        <f>IFERROR(IF(ISBLANK(INDEX(Date_unitati!$AH:$AH,MATCH($B33,Date_unitati!$B:$B,0))),"-",INDEX(Date_unitati!$AH:$AH,MATCH($B33,Date_unitati!$B:$B,0))),"-")</f>
        <v>70</v>
      </c>
      <c r="G33" s="11">
        <f>IFERROR(IF(ISBLANK(INDEX(Date_unitati!$AI:$AI,MATCH($B33,Date_unitati!$B:$B,0))),"-",INDEX(Date_unitati!$AI:$AI,MATCH($B33,Date_unitati!$B:$B,0))),"-")</f>
        <v>80</v>
      </c>
      <c r="H33" s="11">
        <f>IFERROR(IF(ISBLANK(INDEX(Date_unitati!$AJ:$AJ,MATCH($B33,Date_unitati!$B:$B,0))),"-",INDEX(Date_unitati!$AJ:$AJ,MATCH($B33,Date_unitati!$B:$B,0))),"-")</f>
        <v>55.5555555555556</v>
      </c>
      <c r="I33" s="11">
        <f>IFERROR(IF(ISBLANK(INDEX(Date_unitati!$AK:$AK,MATCH($B33,Date_unitati!$B:$B,0))),"-",INDEX(Date_unitati!$AK:$AK,MATCH($B33,Date_unitati!$B:$B,0))),"-")</f>
        <v>100</v>
      </c>
      <c r="J33" s="11">
        <f>IFERROR(IF(ISBLANK(INDEX(Date_unitati!$AL:$AL,MATCH($B33,Date_unitati!$B:$B,0))),"-",INDEX(Date_unitati!$AL:$AL,MATCH($B33,Date_unitati!$B:$B,0))),"-")</f>
        <v>75</v>
      </c>
      <c r="K33" s="11">
        <f>IFERROR(IF(ISBLANK(INDEX(Date_unitati!$AM:$AM,MATCH($B33,Date_unitati!$B:$B,0))),"-",INDEX(Date_unitati!$AM:$AM,MATCH($B33,Date_unitati!$B:$B,0))),"-")</f>
        <v>80</v>
      </c>
      <c r="L33" s="11">
        <f t="shared" si="0"/>
        <v>5</v>
      </c>
    </row>
    <row r="34" spans="1:12" x14ac:dyDescent="0.2">
      <c r="A34" s="15">
        <v>31</v>
      </c>
      <c r="B34" s="16" t="s">
        <v>88</v>
      </c>
      <c r="C34" s="16" t="s">
        <v>66</v>
      </c>
      <c r="D34" s="15" t="s">
        <v>64</v>
      </c>
      <c r="E34" s="11">
        <f>IFERROR(IF(ISBLANK(INDEX(Date_unitati!$AG:$AG,MATCH($B34,Date_unitati!$B:$B,0))),"-",INDEX(Date_unitati!$AG:$AG,MATCH($B34,Date_unitati!$B:$B,0))),"-")</f>
        <v>80.882352941176507</v>
      </c>
      <c r="F34" s="11">
        <f>IFERROR(IF(ISBLANK(INDEX(Date_unitati!$AH:$AH,MATCH($B34,Date_unitati!$B:$B,0))),"-",INDEX(Date_unitati!$AH:$AH,MATCH($B34,Date_unitati!$B:$B,0))),"-")</f>
        <v>92.857142857142904</v>
      </c>
      <c r="G34" s="11">
        <f>IFERROR(IF(ISBLANK(INDEX(Date_unitati!$AI:$AI,MATCH($B34,Date_unitati!$B:$B,0))),"-",INDEX(Date_unitati!$AI:$AI,MATCH($B34,Date_unitati!$B:$B,0))),"-")</f>
        <v>79.245283018867894</v>
      </c>
      <c r="H34" s="11">
        <f>IFERROR(IF(ISBLANK(INDEX(Date_unitati!$AJ:$AJ,MATCH($B34,Date_unitati!$B:$B,0))),"-",INDEX(Date_unitati!$AJ:$AJ,MATCH($B34,Date_unitati!$B:$B,0))),"-")</f>
        <v>77.5</v>
      </c>
      <c r="I34" s="11">
        <f>IFERROR(IF(ISBLANK(INDEX(Date_unitati!$AK:$AK,MATCH($B34,Date_unitati!$B:$B,0))),"-",INDEX(Date_unitati!$AK:$AK,MATCH($B34,Date_unitati!$B:$B,0))),"-")</f>
        <v>78.461538461538495</v>
      </c>
      <c r="J34" s="11">
        <f>IFERROR(IF(ISBLANK(INDEX(Date_unitati!$AL:$AL,MATCH($B34,Date_unitati!$B:$B,0))),"-",INDEX(Date_unitati!$AL:$AL,MATCH($B34,Date_unitati!$B:$B,0))),"-")</f>
        <v>89.473684210526301</v>
      </c>
      <c r="K34" s="11">
        <f>IFERROR(IF(ISBLANK(INDEX(Date_unitati!$AM:$AM,MATCH($B34,Date_unitati!$B:$B,0))),"-",INDEX(Date_unitati!$AM:$AM,MATCH($B34,Date_unitati!$B:$B,0))),"-")</f>
        <v>79.545454545454604</v>
      </c>
      <c r="L34" s="11">
        <f t="shared" si="0"/>
        <v>-1.34</v>
      </c>
    </row>
    <row r="35" spans="1:12" x14ac:dyDescent="0.2">
      <c r="A35" s="15">
        <v>32</v>
      </c>
      <c r="B35" s="16" t="s">
        <v>65</v>
      </c>
      <c r="C35" s="16" t="s">
        <v>66</v>
      </c>
      <c r="D35" s="15" t="s">
        <v>64</v>
      </c>
      <c r="E35" s="11">
        <f>IFERROR(IF(ISBLANK(INDEX(Date_unitati!$AG:$AG,MATCH($B35,Date_unitati!$B:$B,0))),"-",INDEX(Date_unitati!$AG:$AG,MATCH($B35,Date_unitati!$B:$B,0))),"-")</f>
        <v>85.365853658536594</v>
      </c>
      <c r="F35" s="11">
        <f>IFERROR(IF(ISBLANK(INDEX(Date_unitati!$AH:$AH,MATCH($B35,Date_unitati!$B:$B,0))),"-",INDEX(Date_unitati!$AH:$AH,MATCH($B35,Date_unitati!$B:$B,0))),"-")</f>
        <v>79.1666666666667</v>
      </c>
      <c r="G35" s="11">
        <f>IFERROR(IF(ISBLANK(INDEX(Date_unitati!$AI:$AI,MATCH($B35,Date_unitati!$B:$B,0))),"-",INDEX(Date_unitati!$AI:$AI,MATCH($B35,Date_unitati!$B:$B,0))),"-")</f>
        <v>87.323943661971796</v>
      </c>
      <c r="H35" s="11">
        <f>IFERROR(IF(ISBLANK(INDEX(Date_unitati!$AJ:$AJ,MATCH($B35,Date_unitati!$B:$B,0))),"-",INDEX(Date_unitati!$AJ:$AJ,MATCH($B35,Date_unitati!$B:$B,0))),"-")</f>
        <v>71.264367816092005</v>
      </c>
      <c r="I35" s="11">
        <f>IFERROR(IF(ISBLANK(INDEX(Date_unitati!$AK:$AK,MATCH($B35,Date_unitati!$B:$B,0))),"-",INDEX(Date_unitati!$AK:$AK,MATCH($B35,Date_unitati!$B:$B,0))),"-")</f>
        <v>55.421686746988001</v>
      </c>
      <c r="J35" s="11">
        <f>IFERROR(IF(ISBLANK(INDEX(Date_unitati!$AL:$AL,MATCH($B35,Date_unitati!$B:$B,0))),"-",INDEX(Date_unitati!$AL:$AL,MATCH($B35,Date_unitati!$B:$B,0))),"-")</f>
        <v>84.615384615384599</v>
      </c>
      <c r="K35" s="11">
        <f>IFERROR(IF(ISBLANK(INDEX(Date_unitati!$AM:$AM,MATCH($B35,Date_unitati!$B:$B,0))),"-",INDEX(Date_unitati!$AM:$AM,MATCH($B35,Date_unitati!$B:$B,0))),"-")</f>
        <v>78.947368421052602</v>
      </c>
      <c r="L35" s="11">
        <f t="shared" si="0"/>
        <v>-6.42</v>
      </c>
    </row>
    <row r="36" spans="1:12" x14ac:dyDescent="0.2">
      <c r="A36" s="15">
        <v>33</v>
      </c>
      <c r="B36" s="16" t="s">
        <v>178</v>
      </c>
      <c r="C36" s="16" t="s">
        <v>179</v>
      </c>
      <c r="D36" s="15" t="s">
        <v>76</v>
      </c>
      <c r="E36" s="11">
        <f>IFERROR(IF(ISBLANK(INDEX(Date_unitati!$AG:$AG,MATCH($B36,Date_unitati!$B:$B,0))),"-",INDEX(Date_unitati!$AG:$AG,MATCH($B36,Date_unitati!$B:$B,0))),"-")</f>
        <v>57.142857142857103</v>
      </c>
      <c r="F36" s="11">
        <f>IFERROR(IF(ISBLANK(INDEX(Date_unitati!$AH:$AH,MATCH($B36,Date_unitati!$B:$B,0))),"-",INDEX(Date_unitati!$AH:$AH,MATCH($B36,Date_unitati!$B:$B,0))),"-")</f>
        <v>81.818181818181799</v>
      </c>
      <c r="G36" s="11">
        <f>IFERROR(IF(ISBLANK(INDEX(Date_unitati!$AI:$AI,MATCH($B36,Date_unitati!$B:$B,0))),"-",INDEX(Date_unitati!$AI:$AI,MATCH($B36,Date_unitati!$B:$B,0))),"-")</f>
        <v>66.6666666666667</v>
      </c>
      <c r="H36" s="11">
        <f>IFERROR(IF(ISBLANK(INDEX(Date_unitati!$AJ:$AJ,MATCH($B36,Date_unitati!$B:$B,0))),"-",INDEX(Date_unitati!$AJ:$AJ,MATCH($B36,Date_unitati!$B:$B,0))),"-")</f>
        <v>100</v>
      </c>
      <c r="I36" s="11">
        <f>IFERROR(IF(ISBLANK(INDEX(Date_unitati!$AK:$AK,MATCH($B36,Date_unitati!$B:$B,0))),"-",INDEX(Date_unitati!$AK:$AK,MATCH($B36,Date_unitati!$B:$B,0))),"-")</f>
        <v>47.368421052631597</v>
      </c>
      <c r="J36" s="11">
        <f>IFERROR(IF(ISBLANK(INDEX(Date_unitati!$AL:$AL,MATCH($B36,Date_unitati!$B:$B,0))),"-",INDEX(Date_unitati!$AL:$AL,MATCH($B36,Date_unitati!$B:$B,0))),"-")</f>
        <v>75</v>
      </c>
      <c r="K36" s="11">
        <f>IFERROR(IF(ISBLANK(INDEX(Date_unitati!$AM:$AM,MATCH($B36,Date_unitati!$B:$B,0))),"-",INDEX(Date_unitati!$AM:$AM,MATCH($B36,Date_unitati!$B:$B,0))),"-")</f>
        <v>76.923076923076906</v>
      </c>
      <c r="L36" s="11">
        <f t="shared" ref="L36:L67" si="1">IFERROR(IF(OR(ISTEXT(E36),ISTEXT(K36)),"-",ROUND(K36-E36,2)),"-")</f>
        <v>19.78</v>
      </c>
    </row>
    <row r="37" spans="1:12" x14ac:dyDescent="0.2">
      <c r="A37" s="15">
        <v>34</v>
      </c>
      <c r="B37" s="16" t="s">
        <v>192</v>
      </c>
      <c r="C37" s="16" t="s">
        <v>193</v>
      </c>
      <c r="D37" s="15" t="s">
        <v>76</v>
      </c>
      <c r="E37" s="11">
        <f>IFERROR(IF(ISBLANK(INDEX(Date_unitati!$AG:$AG,MATCH($B37,Date_unitati!$B:$B,0))),"-",INDEX(Date_unitati!$AG:$AG,MATCH($B37,Date_unitati!$B:$B,0))),"-")</f>
        <v>84.615384615384599</v>
      </c>
      <c r="F37" s="11">
        <f>IFERROR(IF(ISBLANK(INDEX(Date_unitati!$AH:$AH,MATCH($B37,Date_unitati!$B:$B,0))),"-",INDEX(Date_unitati!$AH:$AH,MATCH($B37,Date_unitati!$B:$B,0))),"-")</f>
        <v>87.5</v>
      </c>
      <c r="G37" s="11">
        <f>IFERROR(IF(ISBLANK(INDEX(Date_unitati!$AI:$AI,MATCH($B37,Date_unitati!$B:$B,0))),"-",INDEX(Date_unitati!$AI:$AI,MATCH($B37,Date_unitati!$B:$B,0))),"-")</f>
        <v>33.3333333333333</v>
      </c>
      <c r="H37" s="11">
        <f>IFERROR(IF(ISBLANK(INDEX(Date_unitati!$AJ:$AJ,MATCH($B37,Date_unitati!$B:$B,0))),"-",INDEX(Date_unitati!$AJ:$AJ,MATCH($B37,Date_unitati!$B:$B,0))),"-")</f>
        <v>38.461538461538503</v>
      </c>
      <c r="I37" s="11">
        <f>IFERROR(IF(ISBLANK(INDEX(Date_unitati!$AK:$AK,MATCH($B37,Date_unitati!$B:$B,0))),"-",INDEX(Date_unitati!$AK:$AK,MATCH($B37,Date_unitati!$B:$B,0))),"-")</f>
        <v>50</v>
      </c>
      <c r="J37" s="11">
        <f>IFERROR(IF(ISBLANK(INDEX(Date_unitati!$AL:$AL,MATCH($B37,Date_unitati!$B:$B,0))),"-",INDEX(Date_unitati!$AL:$AL,MATCH($B37,Date_unitati!$B:$B,0))),"-")</f>
        <v>46.6666666666667</v>
      </c>
      <c r="K37" s="11">
        <f>IFERROR(IF(ISBLANK(INDEX(Date_unitati!$AM:$AM,MATCH($B37,Date_unitati!$B:$B,0))),"-",INDEX(Date_unitati!$AM:$AM,MATCH($B37,Date_unitati!$B:$B,0))),"-")</f>
        <v>76.470588235294102</v>
      </c>
      <c r="L37" s="11">
        <f t="shared" si="1"/>
        <v>-8.14</v>
      </c>
    </row>
    <row r="38" spans="1:12" x14ac:dyDescent="0.2">
      <c r="A38" s="15">
        <v>35</v>
      </c>
      <c r="B38" s="16" t="s">
        <v>84</v>
      </c>
      <c r="C38" s="16" t="s">
        <v>85</v>
      </c>
      <c r="D38" s="15" t="s">
        <v>64</v>
      </c>
      <c r="E38" s="11">
        <f>IFERROR(IF(ISBLANK(INDEX(Date_unitati!$AG:$AG,MATCH($B38,Date_unitati!$B:$B,0))),"-",INDEX(Date_unitati!$AG:$AG,MATCH($B38,Date_unitati!$B:$B,0))),"-")</f>
        <v>60.4166666666667</v>
      </c>
      <c r="F38" s="11">
        <f>IFERROR(IF(ISBLANK(INDEX(Date_unitati!$AH:$AH,MATCH($B38,Date_unitati!$B:$B,0))),"-",INDEX(Date_unitati!$AH:$AH,MATCH($B38,Date_unitati!$B:$B,0))),"-")</f>
        <v>56.756756756756801</v>
      </c>
      <c r="G38" s="11">
        <f>IFERROR(IF(ISBLANK(INDEX(Date_unitati!$AI:$AI,MATCH($B38,Date_unitati!$B:$B,0))),"-",INDEX(Date_unitati!$AI:$AI,MATCH($B38,Date_unitati!$B:$B,0))),"-")</f>
        <v>82.352941176470594</v>
      </c>
      <c r="H38" s="11">
        <f>IFERROR(IF(ISBLANK(INDEX(Date_unitati!$AJ:$AJ,MATCH($B38,Date_unitati!$B:$B,0))),"-",INDEX(Date_unitati!$AJ:$AJ,MATCH($B38,Date_unitati!$B:$B,0))),"-")</f>
        <v>70.731707317073202</v>
      </c>
      <c r="I38" s="11">
        <f>IFERROR(IF(ISBLANK(INDEX(Date_unitati!$AK:$AK,MATCH($B38,Date_unitati!$B:$B,0))),"-",INDEX(Date_unitati!$AK:$AK,MATCH($B38,Date_unitati!$B:$B,0))),"-")</f>
        <v>75</v>
      </c>
      <c r="J38" s="11">
        <f>IFERROR(IF(ISBLANK(INDEX(Date_unitati!$AL:$AL,MATCH($B38,Date_unitati!$B:$B,0))),"-",INDEX(Date_unitati!$AL:$AL,MATCH($B38,Date_unitati!$B:$B,0))),"-")</f>
        <v>75.862068965517196</v>
      </c>
      <c r="K38" s="11">
        <f>IFERROR(IF(ISBLANK(INDEX(Date_unitati!$AM:$AM,MATCH($B38,Date_unitati!$B:$B,0))),"-",INDEX(Date_unitati!$AM:$AM,MATCH($B38,Date_unitati!$B:$B,0))),"-")</f>
        <v>75</v>
      </c>
      <c r="L38" s="11">
        <f t="shared" si="1"/>
        <v>14.58</v>
      </c>
    </row>
    <row r="39" spans="1:12" x14ac:dyDescent="0.2">
      <c r="A39" s="15">
        <v>36</v>
      </c>
      <c r="B39" s="16" t="s">
        <v>153</v>
      </c>
      <c r="C39" s="16" t="s">
        <v>154</v>
      </c>
      <c r="D39" s="15" t="s">
        <v>76</v>
      </c>
      <c r="E39" s="11">
        <f>IFERROR(IF(ISBLANK(INDEX(Date_unitati!$AG:$AG,MATCH($B39,Date_unitati!$B:$B,0))),"-",INDEX(Date_unitati!$AG:$AG,MATCH($B39,Date_unitati!$B:$B,0))),"-")</f>
        <v>100</v>
      </c>
      <c r="F39" s="11">
        <f>IFERROR(IF(ISBLANK(INDEX(Date_unitati!$AH:$AH,MATCH($B39,Date_unitati!$B:$B,0))),"-",INDEX(Date_unitati!$AH:$AH,MATCH($B39,Date_unitati!$B:$B,0))),"-")</f>
        <v>75</v>
      </c>
      <c r="G39" s="11">
        <f>IFERROR(IF(ISBLANK(INDEX(Date_unitati!$AI:$AI,MATCH($B39,Date_unitati!$B:$B,0))),"-",INDEX(Date_unitati!$AI:$AI,MATCH($B39,Date_unitati!$B:$B,0))),"-")</f>
        <v>50</v>
      </c>
      <c r="H39" s="11" t="str">
        <f>IFERROR(IF(ISBLANK(INDEX(Date_unitati!$AJ:$AJ,MATCH($B39,Date_unitati!$B:$B,0))),"-",INDEX(Date_unitati!$AJ:$AJ,MATCH($B39,Date_unitati!$B:$B,0))),"-")</f>
        <v>-</v>
      </c>
      <c r="I39" s="11" t="str">
        <f>IFERROR(IF(ISBLANK(INDEX(Date_unitati!$AK:$AK,MATCH($B39,Date_unitati!$B:$B,0))),"-",INDEX(Date_unitati!$AK:$AK,MATCH($B39,Date_unitati!$B:$B,0))),"-")</f>
        <v>-</v>
      </c>
      <c r="J39" s="11">
        <f>IFERROR(IF(ISBLANK(INDEX(Date_unitati!$AL:$AL,MATCH($B39,Date_unitati!$B:$B,0))),"-",INDEX(Date_unitati!$AL:$AL,MATCH($B39,Date_unitati!$B:$B,0))),"-")</f>
        <v>100</v>
      </c>
      <c r="K39" s="11">
        <f>IFERROR(IF(ISBLANK(INDEX(Date_unitati!$AM:$AM,MATCH($B39,Date_unitati!$B:$B,0))),"-",INDEX(Date_unitati!$AM:$AM,MATCH($B39,Date_unitati!$B:$B,0))),"-")</f>
        <v>75</v>
      </c>
      <c r="L39" s="11">
        <f t="shared" si="1"/>
        <v>-25</v>
      </c>
    </row>
    <row r="40" spans="1:12" x14ac:dyDescent="0.2">
      <c r="A40" s="15">
        <v>37</v>
      </c>
      <c r="B40" s="16" t="s">
        <v>202</v>
      </c>
      <c r="C40" s="16" t="s">
        <v>203</v>
      </c>
      <c r="D40" s="15" t="s">
        <v>76</v>
      </c>
      <c r="E40" s="11">
        <f>IFERROR(IF(ISBLANK(INDEX(Date_unitati!$AG:$AG,MATCH($B40,Date_unitati!$B:$B,0))),"-",INDEX(Date_unitati!$AG:$AG,MATCH($B40,Date_unitati!$B:$B,0))),"-")</f>
        <v>55.5555555555556</v>
      </c>
      <c r="F40" s="11">
        <f>IFERROR(IF(ISBLANK(INDEX(Date_unitati!$AH:$AH,MATCH($B40,Date_unitati!$B:$B,0))),"-",INDEX(Date_unitati!$AH:$AH,MATCH($B40,Date_unitati!$B:$B,0))),"-")</f>
        <v>46.6666666666667</v>
      </c>
      <c r="G40" s="11">
        <f>IFERROR(IF(ISBLANK(INDEX(Date_unitati!$AI:$AI,MATCH($B40,Date_unitati!$B:$B,0))),"-",INDEX(Date_unitati!$AI:$AI,MATCH($B40,Date_unitati!$B:$B,0))),"-")</f>
        <v>55.5555555555556</v>
      </c>
      <c r="H40" s="11">
        <f>IFERROR(IF(ISBLANK(INDEX(Date_unitati!$AJ:$AJ,MATCH($B40,Date_unitati!$B:$B,0))),"-",INDEX(Date_unitati!$AJ:$AJ,MATCH($B40,Date_unitati!$B:$B,0))),"-")</f>
        <v>63.636363636363598</v>
      </c>
      <c r="I40" s="11">
        <f>IFERROR(IF(ISBLANK(INDEX(Date_unitati!$AK:$AK,MATCH($B40,Date_unitati!$B:$B,0))),"-",INDEX(Date_unitati!$AK:$AK,MATCH($B40,Date_unitati!$B:$B,0))),"-")</f>
        <v>65</v>
      </c>
      <c r="J40" s="11">
        <f>IFERROR(IF(ISBLANK(INDEX(Date_unitati!$AL:$AL,MATCH($B40,Date_unitati!$B:$B,0))),"-",INDEX(Date_unitati!$AL:$AL,MATCH($B40,Date_unitati!$B:$B,0))),"-")</f>
        <v>87.5</v>
      </c>
      <c r="K40" s="11">
        <f>IFERROR(IF(ISBLANK(INDEX(Date_unitati!$AM:$AM,MATCH($B40,Date_unitati!$B:$B,0))),"-",INDEX(Date_unitati!$AM:$AM,MATCH($B40,Date_unitati!$B:$B,0))),"-")</f>
        <v>75</v>
      </c>
      <c r="L40" s="11">
        <f t="shared" si="1"/>
        <v>19.440000000000001</v>
      </c>
    </row>
    <row r="41" spans="1:12" x14ac:dyDescent="0.2">
      <c r="A41" s="15">
        <v>38</v>
      </c>
      <c r="B41" s="16" t="s">
        <v>92</v>
      </c>
      <c r="C41" s="16" t="s">
        <v>93</v>
      </c>
      <c r="D41" s="15" t="s">
        <v>76</v>
      </c>
      <c r="E41" s="11">
        <f>IFERROR(IF(ISBLANK(INDEX(Date_unitati!$AG:$AG,MATCH($B41,Date_unitati!$B:$B,0))),"-",INDEX(Date_unitati!$AG:$AG,MATCH($B41,Date_unitati!$B:$B,0))),"-")</f>
        <v>63.636363636363598</v>
      </c>
      <c r="F41" s="11" t="str">
        <f>IFERROR(IF(ISBLANK(INDEX(Date_unitati!$AH:$AH,MATCH($B41,Date_unitati!$B:$B,0))),"-",INDEX(Date_unitati!$AH:$AH,MATCH($B41,Date_unitati!$B:$B,0))),"-")</f>
        <v>-</v>
      </c>
      <c r="G41" s="11">
        <f>IFERROR(IF(ISBLANK(INDEX(Date_unitati!$AI:$AI,MATCH($B41,Date_unitati!$B:$B,0))),"-",INDEX(Date_unitati!$AI:$AI,MATCH($B41,Date_unitati!$B:$B,0))),"-")</f>
        <v>68.75</v>
      </c>
      <c r="H41" s="11">
        <f>IFERROR(IF(ISBLANK(INDEX(Date_unitati!$AJ:$AJ,MATCH($B41,Date_unitati!$B:$B,0))),"-",INDEX(Date_unitati!$AJ:$AJ,MATCH($B41,Date_unitati!$B:$B,0))),"-")</f>
        <v>65.384615384615401</v>
      </c>
      <c r="I41" s="11">
        <f>IFERROR(IF(ISBLANK(INDEX(Date_unitati!$AK:$AK,MATCH($B41,Date_unitati!$B:$B,0))),"-",INDEX(Date_unitati!$AK:$AK,MATCH($B41,Date_unitati!$B:$B,0))),"-")</f>
        <v>53.846153846153904</v>
      </c>
      <c r="J41" s="11">
        <f>IFERROR(IF(ISBLANK(INDEX(Date_unitati!$AL:$AL,MATCH($B41,Date_unitati!$B:$B,0))),"-",INDEX(Date_unitati!$AL:$AL,MATCH($B41,Date_unitati!$B:$B,0))),"-")</f>
        <v>86.6666666666667</v>
      </c>
      <c r="K41" s="11">
        <f>IFERROR(IF(ISBLANK(INDEX(Date_unitati!$AM:$AM,MATCH($B41,Date_unitati!$B:$B,0))),"-",INDEX(Date_unitati!$AM:$AM,MATCH($B41,Date_unitati!$B:$B,0))),"-")</f>
        <v>75</v>
      </c>
      <c r="L41" s="11">
        <f t="shared" si="1"/>
        <v>11.36</v>
      </c>
    </row>
    <row r="42" spans="1:12" x14ac:dyDescent="0.2">
      <c r="A42" s="15">
        <v>39</v>
      </c>
      <c r="B42" s="16" t="s">
        <v>94</v>
      </c>
      <c r="C42" s="16" t="s">
        <v>66</v>
      </c>
      <c r="D42" s="15" t="s">
        <v>64</v>
      </c>
      <c r="E42" s="11">
        <f>IFERROR(IF(ISBLANK(INDEX(Date_unitati!$AG:$AG,MATCH($B42,Date_unitati!$B:$B,0))),"-",INDEX(Date_unitati!$AG:$AG,MATCH($B42,Date_unitati!$B:$B,0))),"-")</f>
        <v>77.551020408163296</v>
      </c>
      <c r="F42" s="11">
        <f>IFERROR(IF(ISBLANK(INDEX(Date_unitati!$AH:$AH,MATCH($B42,Date_unitati!$B:$B,0))),"-",INDEX(Date_unitati!$AH:$AH,MATCH($B42,Date_unitati!$B:$B,0))),"-")</f>
        <v>69.047619047619094</v>
      </c>
      <c r="G42" s="11">
        <f>IFERROR(IF(ISBLANK(INDEX(Date_unitati!$AI:$AI,MATCH($B42,Date_unitati!$B:$B,0))),"-",INDEX(Date_unitati!$AI:$AI,MATCH($B42,Date_unitati!$B:$B,0))),"-")</f>
        <v>74.509803921568604</v>
      </c>
      <c r="H42" s="11">
        <f>IFERROR(IF(ISBLANK(INDEX(Date_unitati!$AJ:$AJ,MATCH($B42,Date_unitati!$B:$B,0))),"-",INDEX(Date_unitati!$AJ:$AJ,MATCH($B42,Date_unitati!$B:$B,0))),"-")</f>
        <v>61.904761904761898</v>
      </c>
      <c r="I42" s="11">
        <f>IFERROR(IF(ISBLANK(INDEX(Date_unitati!$AK:$AK,MATCH($B42,Date_unitati!$B:$B,0))),"-",INDEX(Date_unitati!$AK:$AK,MATCH($B42,Date_unitati!$B:$B,0))),"-")</f>
        <v>78.048780487804905</v>
      </c>
      <c r="J42" s="11">
        <f>IFERROR(IF(ISBLANK(INDEX(Date_unitati!$AL:$AL,MATCH($B42,Date_unitati!$B:$B,0))),"-",INDEX(Date_unitati!$AL:$AL,MATCH($B42,Date_unitati!$B:$B,0))),"-")</f>
        <v>100</v>
      </c>
      <c r="K42" s="11">
        <f>IFERROR(IF(ISBLANK(INDEX(Date_unitati!$AM:$AM,MATCH($B42,Date_unitati!$B:$B,0))),"-",INDEX(Date_unitati!$AM:$AM,MATCH($B42,Date_unitati!$B:$B,0))),"-")</f>
        <v>74.418604651162795</v>
      </c>
      <c r="L42" s="11">
        <f t="shared" si="1"/>
        <v>-3.13</v>
      </c>
    </row>
    <row r="43" spans="1:12" x14ac:dyDescent="0.2">
      <c r="A43" s="15">
        <v>40</v>
      </c>
      <c r="B43" s="16" t="s">
        <v>140</v>
      </c>
      <c r="C43" s="16" t="s">
        <v>141</v>
      </c>
      <c r="D43" s="15" t="s">
        <v>76</v>
      </c>
      <c r="E43" s="11">
        <f>IFERROR(IF(ISBLANK(INDEX(Date_unitati!$AG:$AG,MATCH($B43,Date_unitati!$B:$B,0))),"-",INDEX(Date_unitati!$AG:$AG,MATCH($B43,Date_unitati!$B:$B,0))),"-")</f>
        <v>60.869565217391298</v>
      </c>
      <c r="F43" s="11">
        <f>IFERROR(IF(ISBLANK(INDEX(Date_unitati!$AH:$AH,MATCH($B43,Date_unitati!$B:$B,0))),"-",INDEX(Date_unitati!$AH:$AH,MATCH($B43,Date_unitati!$B:$B,0))),"-")</f>
        <v>63.157894736842103</v>
      </c>
      <c r="G43" s="11">
        <f>IFERROR(IF(ISBLANK(INDEX(Date_unitati!$AI:$AI,MATCH($B43,Date_unitati!$B:$B,0))),"-",INDEX(Date_unitati!$AI:$AI,MATCH($B43,Date_unitati!$B:$B,0))),"-")</f>
        <v>86.956521739130395</v>
      </c>
      <c r="H43" s="11">
        <f>IFERROR(IF(ISBLANK(INDEX(Date_unitati!$AJ:$AJ,MATCH($B43,Date_unitati!$B:$B,0))),"-",INDEX(Date_unitati!$AJ:$AJ,MATCH($B43,Date_unitati!$B:$B,0))),"-")</f>
        <v>60.714285714285701</v>
      </c>
      <c r="I43" s="11">
        <f>IFERROR(IF(ISBLANK(INDEX(Date_unitati!$AK:$AK,MATCH($B43,Date_unitati!$B:$B,0))),"-",INDEX(Date_unitati!$AK:$AK,MATCH($B43,Date_unitati!$B:$B,0))),"-")</f>
        <v>74.193548387096797</v>
      </c>
      <c r="J43" s="11">
        <f>IFERROR(IF(ISBLANK(INDEX(Date_unitati!$AL:$AL,MATCH($B43,Date_unitati!$B:$B,0))),"-",INDEX(Date_unitati!$AL:$AL,MATCH($B43,Date_unitati!$B:$B,0))),"-")</f>
        <v>85.714285714285694</v>
      </c>
      <c r="K43" s="11">
        <f>IFERROR(IF(ISBLANK(INDEX(Date_unitati!$AM:$AM,MATCH($B43,Date_unitati!$B:$B,0))),"-",INDEX(Date_unitati!$AM:$AM,MATCH($B43,Date_unitati!$B:$B,0))),"-")</f>
        <v>73.684210526315795</v>
      </c>
      <c r="L43" s="11">
        <f t="shared" si="1"/>
        <v>12.81</v>
      </c>
    </row>
    <row r="44" spans="1:12" x14ac:dyDescent="0.2">
      <c r="A44" s="15">
        <v>41</v>
      </c>
      <c r="B44" s="16" t="s">
        <v>150</v>
      </c>
      <c r="C44" s="16" t="s">
        <v>66</v>
      </c>
      <c r="D44" s="15" t="s">
        <v>64</v>
      </c>
      <c r="E44" s="11">
        <f>IFERROR(IF(ISBLANK(INDEX(Date_unitati!$AG:$AG,MATCH($B44,Date_unitati!$B:$B,0))),"-",INDEX(Date_unitati!$AG:$AG,MATCH($B44,Date_unitati!$B:$B,0))),"-")</f>
        <v>91.1111111111111</v>
      </c>
      <c r="F44" s="11">
        <f>IFERROR(IF(ISBLANK(INDEX(Date_unitati!$AH:$AH,MATCH($B44,Date_unitati!$B:$B,0))),"-",INDEX(Date_unitati!$AH:$AH,MATCH($B44,Date_unitati!$B:$B,0))),"-")</f>
        <v>66.6666666666667</v>
      </c>
      <c r="G44" s="11">
        <f>IFERROR(IF(ISBLANK(INDEX(Date_unitati!$AI:$AI,MATCH($B44,Date_unitati!$B:$B,0))),"-",INDEX(Date_unitati!$AI:$AI,MATCH($B44,Date_unitati!$B:$B,0))),"-")</f>
        <v>81.818181818181799</v>
      </c>
      <c r="H44" s="11">
        <f>IFERROR(IF(ISBLANK(INDEX(Date_unitati!$AJ:$AJ,MATCH($B44,Date_unitati!$B:$B,0))),"-",INDEX(Date_unitati!$AJ:$AJ,MATCH($B44,Date_unitati!$B:$B,0))),"-")</f>
        <v>79.545454545454604</v>
      </c>
      <c r="I44" s="11">
        <f>IFERROR(IF(ISBLANK(INDEX(Date_unitati!$AK:$AK,MATCH($B44,Date_unitati!$B:$B,0))),"-",INDEX(Date_unitati!$AK:$AK,MATCH($B44,Date_unitati!$B:$B,0))),"-")</f>
        <v>82</v>
      </c>
      <c r="J44" s="11">
        <f>IFERROR(IF(ISBLANK(INDEX(Date_unitati!$AL:$AL,MATCH($B44,Date_unitati!$B:$B,0))),"-",INDEX(Date_unitati!$AL:$AL,MATCH($B44,Date_unitati!$B:$B,0))),"-")</f>
        <v>82.051282051282001</v>
      </c>
      <c r="K44" s="11">
        <f>IFERROR(IF(ISBLANK(INDEX(Date_unitati!$AM:$AM,MATCH($B44,Date_unitati!$B:$B,0))),"-",INDEX(Date_unitati!$AM:$AM,MATCH($B44,Date_unitati!$B:$B,0))),"-")</f>
        <v>73.3333333333333</v>
      </c>
      <c r="L44" s="11">
        <f t="shared" si="1"/>
        <v>-17.78</v>
      </c>
    </row>
    <row r="45" spans="1:12" x14ac:dyDescent="0.2">
      <c r="A45" s="15">
        <v>42</v>
      </c>
      <c r="B45" s="16" t="s">
        <v>174</v>
      </c>
      <c r="C45" s="16" t="s">
        <v>175</v>
      </c>
      <c r="D45" s="15" t="s">
        <v>76</v>
      </c>
      <c r="E45" s="11">
        <f>IFERROR(IF(ISBLANK(INDEX(Date_unitati!$AG:$AG,MATCH($B45,Date_unitati!$B:$B,0))),"-",INDEX(Date_unitati!$AG:$AG,MATCH($B45,Date_unitati!$B:$B,0))),"-")</f>
        <v>66.6666666666667</v>
      </c>
      <c r="F45" s="11">
        <f>IFERROR(IF(ISBLANK(INDEX(Date_unitati!$AH:$AH,MATCH($B45,Date_unitati!$B:$B,0))),"-",INDEX(Date_unitati!$AH:$AH,MATCH($B45,Date_unitati!$B:$B,0))),"-")</f>
        <v>100</v>
      </c>
      <c r="G45" s="11">
        <f>IFERROR(IF(ISBLANK(INDEX(Date_unitati!$AI:$AI,MATCH($B45,Date_unitati!$B:$B,0))),"-",INDEX(Date_unitati!$AI:$AI,MATCH($B45,Date_unitati!$B:$B,0))),"-")</f>
        <v>25</v>
      </c>
      <c r="H45" s="11">
        <f>IFERROR(IF(ISBLANK(INDEX(Date_unitati!$AJ:$AJ,MATCH($B45,Date_unitati!$B:$B,0))),"-",INDEX(Date_unitati!$AJ:$AJ,MATCH($B45,Date_unitati!$B:$B,0))),"-")</f>
        <v>88.8888888888889</v>
      </c>
      <c r="I45" s="11">
        <f>IFERROR(IF(ISBLANK(INDEX(Date_unitati!$AK:$AK,MATCH($B45,Date_unitati!$B:$B,0))),"-",INDEX(Date_unitati!$AK:$AK,MATCH($B45,Date_unitati!$B:$B,0))),"-")</f>
        <v>66.6666666666667</v>
      </c>
      <c r="J45" s="11">
        <f>IFERROR(IF(ISBLANK(INDEX(Date_unitati!$AL:$AL,MATCH($B45,Date_unitati!$B:$B,0))),"-",INDEX(Date_unitati!$AL:$AL,MATCH($B45,Date_unitati!$B:$B,0))),"-")</f>
        <v>100</v>
      </c>
      <c r="K45" s="11">
        <f>IFERROR(IF(ISBLANK(INDEX(Date_unitati!$AM:$AM,MATCH($B45,Date_unitati!$B:$B,0))),"-",INDEX(Date_unitati!$AM:$AM,MATCH($B45,Date_unitati!$B:$B,0))),"-")</f>
        <v>72.727272727272705</v>
      </c>
      <c r="L45" s="11">
        <f t="shared" si="1"/>
        <v>6.06</v>
      </c>
    </row>
    <row r="46" spans="1:12" x14ac:dyDescent="0.2">
      <c r="A46" s="15">
        <v>43</v>
      </c>
      <c r="B46" s="16" t="s">
        <v>104</v>
      </c>
      <c r="C46" s="16" t="s">
        <v>105</v>
      </c>
      <c r="D46" s="15" t="s">
        <v>64</v>
      </c>
      <c r="E46" s="11">
        <f>IFERROR(IF(ISBLANK(INDEX(Date_unitati!$AG:$AG,MATCH($B46,Date_unitati!$B:$B,0))),"-",INDEX(Date_unitati!$AG:$AG,MATCH($B46,Date_unitati!$B:$B,0))),"-")</f>
        <v>73.3333333333333</v>
      </c>
      <c r="F46" s="11">
        <f>IFERROR(IF(ISBLANK(INDEX(Date_unitati!$AH:$AH,MATCH($B46,Date_unitati!$B:$B,0))),"-",INDEX(Date_unitati!$AH:$AH,MATCH($B46,Date_unitati!$B:$B,0))),"-")</f>
        <v>69.696969696969703</v>
      </c>
      <c r="G46" s="11">
        <f>IFERROR(IF(ISBLANK(INDEX(Date_unitati!$AI:$AI,MATCH($B46,Date_unitati!$B:$B,0))),"-",INDEX(Date_unitati!$AI:$AI,MATCH($B46,Date_unitati!$B:$B,0))),"-")</f>
        <v>77.7777777777778</v>
      </c>
      <c r="H46" s="11">
        <f>IFERROR(IF(ISBLANK(INDEX(Date_unitati!$AJ:$AJ,MATCH($B46,Date_unitati!$B:$B,0))),"-",INDEX(Date_unitati!$AJ:$AJ,MATCH($B46,Date_unitati!$B:$B,0))),"-")</f>
        <v>75</v>
      </c>
      <c r="I46" s="11">
        <f>IFERROR(IF(ISBLANK(INDEX(Date_unitati!$AK:$AK,MATCH($B46,Date_unitati!$B:$B,0))),"-",INDEX(Date_unitati!$AK:$AK,MATCH($B46,Date_unitati!$B:$B,0))),"-")</f>
        <v>67.346938775510196</v>
      </c>
      <c r="J46" s="11">
        <f>IFERROR(IF(ISBLANK(INDEX(Date_unitati!$AL:$AL,MATCH($B46,Date_unitati!$B:$B,0))),"-",INDEX(Date_unitati!$AL:$AL,MATCH($B46,Date_unitati!$B:$B,0))),"-")</f>
        <v>86</v>
      </c>
      <c r="K46" s="11">
        <f>IFERROR(IF(ISBLANK(INDEX(Date_unitati!$AM:$AM,MATCH($B46,Date_unitati!$B:$B,0))),"-",INDEX(Date_unitati!$AM:$AM,MATCH($B46,Date_unitati!$B:$B,0))),"-")</f>
        <v>71.1111111111111</v>
      </c>
      <c r="L46" s="11">
        <f t="shared" si="1"/>
        <v>-2.2200000000000002</v>
      </c>
    </row>
    <row r="47" spans="1:12" x14ac:dyDescent="0.2">
      <c r="A47" s="15">
        <v>44</v>
      </c>
      <c r="B47" s="16" t="s">
        <v>115</v>
      </c>
      <c r="C47" s="16" t="s">
        <v>116</v>
      </c>
      <c r="D47" s="15" t="s">
        <v>76</v>
      </c>
      <c r="E47" s="11">
        <f>IFERROR(IF(ISBLANK(INDEX(Date_unitati!$AG:$AG,MATCH($B47,Date_unitati!$B:$B,0))),"-",INDEX(Date_unitati!$AG:$AG,MATCH($B47,Date_unitati!$B:$B,0))),"-")</f>
        <v>62.162162162162197</v>
      </c>
      <c r="F47" s="11">
        <f>IFERROR(IF(ISBLANK(INDEX(Date_unitati!$AH:$AH,MATCH($B47,Date_unitati!$B:$B,0))),"-",INDEX(Date_unitati!$AH:$AH,MATCH($B47,Date_unitati!$B:$B,0))),"-")</f>
        <v>73.076923076923094</v>
      </c>
      <c r="G47" s="11">
        <f>IFERROR(IF(ISBLANK(INDEX(Date_unitati!$AI:$AI,MATCH($B47,Date_unitati!$B:$B,0))),"-",INDEX(Date_unitati!$AI:$AI,MATCH($B47,Date_unitati!$B:$B,0))),"-")</f>
        <v>58.064516129032299</v>
      </c>
      <c r="H47" s="11">
        <f>IFERROR(IF(ISBLANK(INDEX(Date_unitati!$AJ:$AJ,MATCH($B47,Date_unitati!$B:$B,0))),"-",INDEX(Date_unitati!$AJ:$AJ,MATCH($B47,Date_unitati!$B:$B,0))),"-")</f>
        <v>53.3333333333333</v>
      </c>
      <c r="I47" s="11">
        <f>IFERROR(IF(ISBLANK(INDEX(Date_unitati!$AK:$AK,MATCH($B47,Date_unitati!$B:$B,0))),"-",INDEX(Date_unitati!$AK:$AK,MATCH($B47,Date_unitati!$B:$B,0))),"-")</f>
        <v>66.6666666666667</v>
      </c>
      <c r="J47" s="11">
        <f>IFERROR(IF(ISBLANK(INDEX(Date_unitati!$AL:$AL,MATCH($B47,Date_unitati!$B:$B,0))),"-",INDEX(Date_unitati!$AL:$AL,MATCH($B47,Date_unitati!$B:$B,0))),"-")</f>
        <v>68.181818181818201</v>
      </c>
      <c r="K47" s="11">
        <f>IFERROR(IF(ISBLANK(INDEX(Date_unitati!$AM:$AM,MATCH($B47,Date_unitati!$B:$B,0))),"-",INDEX(Date_unitati!$AM:$AM,MATCH($B47,Date_unitati!$B:$B,0))),"-")</f>
        <v>70.9677419354839</v>
      </c>
      <c r="L47" s="11">
        <f t="shared" si="1"/>
        <v>8.81</v>
      </c>
    </row>
    <row r="48" spans="1:12" x14ac:dyDescent="0.2">
      <c r="A48" s="15">
        <v>45</v>
      </c>
      <c r="B48" s="16" t="s">
        <v>186</v>
      </c>
      <c r="C48" s="16" t="s">
        <v>187</v>
      </c>
      <c r="D48" s="15" t="s">
        <v>76</v>
      </c>
      <c r="E48" s="11">
        <f>IFERROR(IF(ISBLANK(INDEX(Date_unitati!$AG:$AG,MATCH($B48,Date_unitati!$B:$B,0))),"-",INDEX(Date_unitati!$AG:$AG,MATCH($B48,Date_unitati!$B:$B,0))),"-")</f>
        <v>69.230769230769198</v>
      </c>
      <c r="F48" s="11">
        <f>IFERROR(IF(ISBLANK(INDEX(Date_unitati!$AH:$AH,MATCH($B48,Date_unitati!$B:$B,0))),"-",INDEX(Date_unitati!$AH:$AH,MATCH($B48,Date_unitati!$B:$B,0))),"-")</f>
        <v>45.454545454545503</v>
      </c>
      <c r="G48" s="11">
        <f>IFERROR(IF(ISBLANK(INDEX(Date_unitati!$AI:$AI,MATCH($B48,Date_unitati!$B:$B,0))),"-",INDEX(Date_unitati!$AI:$AI,MATCH($B48,Date_unitati!$B:$B,0))),"-")</f>
        <v>80</v>
      </c>
      <c r="H48" s="11">
        <f>IFERROR(IF(ISBLANK(INDEX(Date_unitati!$AJ:$AJ,MATCH($B48,Date_unitati!$B:$B,0))),"-",INDEX(Date_unitati!$AJ:$AJ,MATCH($B48,Date_unitati!$B:$B,0))),"-")</f>
        <v>61.538461538461497</v>
      </c>
      <c r="I48" s="11">
        <f>IFERROR(IF(ISBLANK(INDEX(Date_unitati!$AK:$AK,MATCH($B48,Date_unitati!$B:$B,0))),"-",INDEX(Date_unitati!$AK:$AK,MATCH($B48,Date_unitati!$B:$B,0))),"-")</f>
        <v>46.153846153846203</v>
      </c>
      <c r="J48" s="11">
        <f>IFERROR(IF(ISBLANK(INDEX(Date_unitati!$AL:$AL,MATCH($B48,Date_unitati!$B:$B,0))),"-",INDEX(Date_unitati!$AL:$AL,MATCH($B48,Date_unitati!$B:$B,0))),"-")</f>
        <v>65</v>
      </c>
      <c r="K48" s="11">
        <f>IFERROR(IF(ISBLANK(INDEX(Date_unitati!$AM:$AM,MATCH($B48,Date_unitati!$B:$B,0))),"-",INDEX(Date_unitati!$AM:$AM,MATCH($B48,Date_unitati!$B:$B,0))),"-")</f>
        <v>69.230769230769198</v>
      </c>
      <c r="L48" s="11">
        <f t="shared" si="1"/>
        <v>0</v>
      </c>
    </row>
    <row r="49" spans="1:12" x14ac:dyDescent="0.2">
      <c r="A49" s="15">
        <v>46</v>
      </c>
      <c r="B49" s="16" t="s">
        <v>230</v>
      </c>
      <c r="C49" s="16" t="s">
        <v>231</v>
      </c>
      <c r="D49" s="15" t="s">
        <v>76</v>
      </c>
      <c r="E49" s="11">
        <f>IFERROR(IF(ISBLANK(INDEX(Date_unitati!$AG:$AG,MATCH($B49,Date_unitati!$B:$B,0))),"-",INDEX(Date_unitati!$AG:$AG,MATCH($B49,Date_unitati!$B:$B,0))),"-")</f>
        <v>50</v>
      </c>
      <c r="F49" s="11">
        <f>IFERROR(IF(ISBLANK(INDEX(Date_unitati!$AH:$AH,MATCH($B49,Date_unitati!$B:$B,0))),"-",INDEX(Date_unitati!$AH:$AH,MATCH($B49,Date_unitati!$B:$B,0))),"-")</f>
        <v>66.6666666666667</v>
      </c>
      <c r="G49" s="11">
        <f>IFERROR(IF(ISBLANK(INDEX(Date_unitati!$AI:$AI,MATCH($B49,Date_unitati!$B:$B,0))),"-",INDEX(Date_unitati!$AI:$AI,MATCH($B49,Date_unitati!$B:$B,0))),"-")</f>
        <v>75</v>
      </c>
      <c r="H49" s="11">
        <f>IFERROR(IF(ISBLANK(INDEX(Date_unitati!$AJ:$AJ,MATCH($B49,Date_unitati!$B:$B,0))),"-",INDEX(Date_unitati!$AJ:$AJ,MATCH($B49,Date_unitati!$B:$B,0))),"-")</f>
        <v>71.428571428571402</v>
      </c>
      <c r="I49" s="11">
        <f>IFERROR(IF(ISBLANK(INDEX(Date_unitati!$AK:$AK,MATCH($B49,Date_unitati!$B:$B,0))),"-",INDEX(Date_unitati!$AK:$AK,MATCH($B49,Date_unitati!$B:$B,0))),"-")</f>
        <v>42.857142857142897</v>
      </c>
      <c r="J49" s="11">
        <f>IFERROR(IF(ISBLANK(INDEX(Date_unitati!$AL:$AL,MATCH($B49,Date_unitati!$B:$B,0))),"-",INDEX(Date_unitati!$AL:$AL,MATCH($B49,Date_unitati!$B:$B,0))),"-")</f>
        <v>55.5555555555556</v>
      </c>
      <c r="K49" s="11">
        <f>IFERROR(IF(ISBLANK(INDEX(Date_unitati!$AM:$AM,MATCH($B49,Date_unitati!$B:$B,0))),"-",INDEX(Date_unitati!$AM:$AM,MATCH($B49,Date_unitati!$B:$B,0))),"-")</f>
        <v>66.6666666666667</v>
      </c>
      <c r="L49" s="11">
        <f t="shared" si="1"/>
        <v>16.670000000000002</v>
      </c>
    </row>
    <row r="50" spans="1:12" x14ac:dyDescent="0.2">
      <c r="A50" s="15">
        <v>47</v>
      </c>
      <c r="B50" s="16" t="s">
        <v>214</v>
      </c>
      <c r="C50" s="16" t="s">
        <v>215</v>
      </c>
      <c r="D50" s="15" t="s">
        <v>76</v>
      </c>
      <c r="E50" s="11">
        <f>IFERROR(IF(ISBLANK(INDEX(Date_unitati!$AG:$AG,MATCH($B50,Date_unitati!$B:$B,0))),"-",INDEX(Date_unitati!$AG:$AG,MATCH($B50,Date_unitati!$B:$B,0))),"-")</f>
        <v>66.6666666666667</v>
      </c>
      <c r="F50" s="11">
        <f>IFERROR(IF(ISBLANK(INDEX(Date_unitati!$AH:$AH,MATCH($B50,Date_unitati!$B:$B,0))),"-",INDEX(Date_unitati!$AH:$AH,MATCH($B50,Date_unitati!$B:$B,0))),"-")</f>
        <v>42.857142857142897</v>
      </c>
      <c r="G50" s="11">
        <f>IFERROR(IF(ISBLANK(INDEX(Date_unitati!$AI:$AI,MATCH($B50,Date_unitati!$B:$B,0))),"-",INDEX(Date_unitati!$AI:$AI,MATCH($B50,Date_unitati!$B:$B,0))),"-")</f>
        <v>50</v>
      </c>
      <c r="H50" s="11">
        <f>IFERROR(IF(ISBLANK(INDEX(Date_unitati!$AJ:$AJ,MATCH($B50,Date_unitati!$B:$B,0))),"-",INDEX(Date_unitati!$AJ:$AJ,MATCH($B50,Date_unitati!$B:$B,0))),"-")</f>
        <v>0</v>
      </c>
      <c r="I50" s="11">
        <f>IFERROR(IF(ISBLANK(INDEX(Date_unitati!$AK:$AK,MATCH($B50,Date_unitati!$B:$B,0))),"-",INDEX(Date_unitati!$AK:$AK,MATCH($B50,Date_unitati!$B:$B,0))),"-")</f>
        <v>22.2222222222222</v>
      </c>
      <c r="J50" s="11">
        <f>IFERROR(IF(ISBLANK(INDEX(Date_unitati!$AL:$AL,MATCH($B50,Date_unitati!$B:$B,0))),"-",INDEX(Date_unitati!$AL:$AL,MATCH($B50,Date_unitati!$B:$B,0))),"-")</f>
        <v>80</v>
      </c>
      <c r="K50" s="11">
        <f>IFERROR(IF(ISBLANK(INDEX(Date_unitati!$AM:$AM,MATCH($B50,Date_unitati!$B:$B,0))),"-",INDEX(Date_unitati!$AM:$AM,MATCH($B50,Date_unitati!$B:$B,0))),"-")</f>
        <v>66.6666666666667</v>
      </c>
      <c r="L50" s="11">
        <f t="shared" si="1"/>
        <v>0</v>
      </c>
    </row>
    <row r="51" spans="1:12" x14ac:dyDescent="0.2">
      <c r="A51" s="15">
        <v>48</v>
      </c>
      <c r="B51" s="16" t="s">
        <v>134</v>
      </c>
      <c r="C51" s="16" t="s">
        <v>135</v>
      </c>
      <c r="D51" s="15" t="s">
        <v>76</v>
      </c>
      <c r="E51" s="11">
        <f>IFERROR(IF(ISBLANK(INDEX(Date_unitati!$AG:$AG,MATCH($B51,Date_unitati!$B:$B,0))),"-",INDEX(Date_unitati!$AG:$AG,MATCH($B51,Date_unitati!$B:$B,0))),"-")</f>
        <v>80</v>
      </c>
      <c r="F51" s="11">
        <f>IFERROR(IF(ISBLANK(INDEX(Date_unitati!$AH:$AH,MATCH($B51,Date_unitati!$B:$B,0))),"-",INDEX(Date_unitati!$AH:$AH,MATCH($B51,Date_unitati!$B:$B,0))),"-")</f>
        <v>77.7777777777778</v>
      </c>
      <c r="G51" s="11">
        <f>IFERROR(IF(ISBLANK(INDEX(Date_unitati!$AI:$AI,MATCH($B51,Date_unitati!$B:$B,0))),"-",INDEX(Date_unitati!$AI:$AI,MATCH($B51,Date_unitati!$B:$B,0))),"-")</f>
        <v>80</v>
      </c>
      <c r="H51" s="11">
        <f>IFERROR(IF(ISBLANK(INDEX(Date_unitati!$AJ:$AJ,MATCH($B51,Date_unitati!$B:$B,0))),"-",INDEX(Date_unitati!$AJ:$AJ,MATCH($B51,Date_unitati!$B:$B,0))),"-")</f>
        <v>76.470588235294102</v>
      </c>
      <c r="I51" s="11">
        <f>IFERROR(IF(ISBLANK(INDEX(Date_unitati!$AK:$AK,MATCH($B51,Date_unitati!$B:$B,0))),"-",INDEX(Date_unitati!$AK:$AK,MATCH($B51,Date_unitati!$B:$B,0))),"-")</f>
        <v>83.3333333333333</v>
      </c>
      <c r="J51" s="11">
        <f>IFERROR(IF(ISBLANK(INDEX(Date_unitati!$AL:$AL,MATCH($B51,Date_unitati!$B:$B,0))),"-",INDEX(Date_unitati!$AL:$AL,MATCH($B51,Date_unitati!$B:$B,0))),"-")</f>
        <v>77.7777777777778</v>
      </c>
      <c r="K51" s="11">
        <f>IFERROR(IF(ISBLANK(INDEX(Date_unitati!$AM:$AM,MATCH($B51,Date_unitati!$B:$B,0))),"-",INDEX(Date_unitati!$AM:$AM,MATCH($B51,Date_unitati!$B:$B,0))),"-")</f>
        <v>66.6666666666667</v>
      </c>
      <c r="L51" s="11">
        <f t="shared" si="1"/>
        <v>-13.33</v>
      </c>
    </row>
    <row r="52" spans="1:12" x14ac:dyDescent="0.2">
      <c r="A52" s="15">
        <v>49</v>
      </c>
      <c r="B52" s="16" t="s">
        <v>130</v>
      </c>
      <c r="C52" s="16" t="s">
        <v>131</v>
      </c>
      <c r="D52" s="15" t="s">
        <v>76</v>
      </c>
      <c r="E52" s="11">
        <f>IFERROR(IF(ISBLANK(INDEX(Date_unitati!$AG:$AG,MATCH($B52,Date_unitati!$B:$B,0))),"-",INDEX(Date_unitati!$AG:$AG,MATCH($B52,Date_unitati!$B:$B,0))),"-")</f>
        <v>72.727272727272705</v>
      </c>
      <c r="F52" s="11">
        <f>IFERROR(IF(ISBLANK(INDEX(Date_unitati!$AH:$AH,MATCH($B52,Date_unitati!$B:$B,0))),"-",INDEX(Date_unitati!$AH:$AH,MATCH($B52,Date_unitati!$B:$B,0))),"-")</f>
        <v>30.769230769230798</v>
      </c>
      <c r="G52" s="11">
        <f>IFERROR(IF(ISBLANK(INDEX(Date_unitati!$AI:$AI,MATCH($B52,Date_unitati!$B:$B,0))),"-",INDEX(Date_unitati!$AI:$AI,MATCH($B52,Date_unitati!$B:$B,0))),"-")</f>
        <v>76.923076923076906</v>
      </c>
      <c r="H52" s="11">
        <f>IFERROR(IF(ISBLANK(INDEX(Date_unitati!$AJ:$AJ,MATCH($B52,Date_unitati!$B:$B,0))),"-",INDEX(Date_unitati!$AJ:$AJ,MATCH($B52,Date_unitati!$B:$B,0))),"-")</f>
        <v>53.846153846153904</v>
      </c>
      <c r="I52" s="11">
        <f>IFERROR(IF(ISBLANK(INDEX(Date_unitati!$AK:$AK,MATCH($B52,Date_unitati!$B:$B,0))),"-",INDEX(Date_unitati!$AK:$AK,MATCH($B52,Date_unitati!$B:$B,0))),"-")</f>
        <v>44.4444444444444</v>
      </c>
      <c r="J52" s="11">
        <f>IFERROR(IF(ISBLANK(INDEX(Date_unitati!$AL:$AL,MATCH($B52,Date_unitati!$B:$B,0))),"-",INDEX(Date_unitati!$AL:$AL,MATCH($B52,Date_unitati!$B:$B,0))),"-")</f>
        <v>42.857142857142897</v>
      </c>
      <c r="K52" s="11">
        <f>IFERROR(IF(ISBLANK(INDEX(Date_unitati!$AM:$AM,MATCH($B52,Date_unitati!$B:$B,0))),"-",INDEX(Date_unitati!$AM:$AM,MATCH($B52,Date_unitati!$B:$B,0))),"-")</f>
        <v>66.6666666666667</v>
      </c>
      <c r="L52" s="11">
        <f t="shared" si="1"/>
        <v>-6.06</v>
      </c>
    </row>
    <row r="53" spans="1:12" x14ac:dyDescent="0.2">
      <c r="A53" s="15">
        <v>50</v>
      </c>
      <c r="B53" s="16" t="s">
        <v>206</v>
      </c>
      <c r="C53" s="16" t="s">
        <v>207</v>
      </c>
      <c r="D53" s="15" t="s">
        <v>76</v>
      </c>
      <c r="E53" s="11">
        <f>IFERROR(IF(ISBLANK(INDEX(Date_unitati!$AG:$AG,MATCH($B53,Date_unitati!$B:$B,0))),"-",INDEX(Date_unitati!$AG:$AG,MATCH($B53,Date_unitati!$B:$B,0))),"-")</f>
        <v>64.285714285714306</v>
      </c>
      <c r="F53" s="11">
        <f>IFERROR(IF(ISBLANK(INDEX(Date_unitati!$AH:$AH,MATCH($B53,Date_unitati!$B:$B,0))),"-",INDEX(Date_unitati!$AH:$AH,MATCH($B53,Date_unitati!$B:$B,0))),"-")</f>
        <v>33.3333333333333</v>
      </c>
      <c r="G53" s="11">
        <f>IFERROR(IF(ISBLANK(INDEX(Date_unitati!$AI:$AI,MATCH($B53,Date_unitati!$B:$B,0))),"-",INDEX(Date_unitati!$AI:$AI,MATCH($B53,Date_unitati!$B:$B,0))),"-")</f>
        <v>45.454545454545503</v>
      </c>
      <c r="H53" s="11">
        <f>IFERROR(IF(ISBLANK(INDEX(Date_unitati!$AJ:$AJ,MATCH($B53,Date_unitati!$B:$B,0))),"-",INDEX(Date_unitati!$AJ:$AJ,MATCH($B53,Date_unitati!$B:$B,0))),"-")</f>
        <v>78.571428571428598</v>
      </c>
      <c r="I53" s="11">
        <f>IFERROR(IF(ISBLANK(INDEX(Date_unitati!$AK:$AK,MATCH($B53,Date_unitati!$B:$B,0))),"-",INDEX(Date_unitati!$AK:$AK,MATCH($B53,Date_unitati!$B:$B,0))),"-")</f>
        <v>60</v>
      </c>
      <c r="J53" s="11">
        <f>IFERROR(IF(ISBLANK(INDEX(Date_unitati!$AL:$AL,MATCH($B53,Date_unitati!$B:$B,0))),"-",INDEX(Date_unitati!$AL:$AL,MATCH($B53,Date_unitati!$B:$B,0))),"-")</f>
        <v>90.909090909090907</v>
      </c>
      <c r="K53" s="11">
        <f>IFERROR(IF(ISBLANK(INDEX(Date_unitati!$AM:$AM,MATCH($B53,Date_unitati!$B:$B,0))),"-",INDEX(Date_unitati!$AM:$AM,MATCH($B53,Date_unitati!$B:$B,0))),"-")</f>
        <v>66.6666666666667</v>
      </c>
      <c r="L53" s="11">
        <f t="shared" si="1"/>
        <v>2.38</v>
      </c>
    </row>
    <row r="54" spans="1:12" x14ac:dyDescent="0.2">
      <c r="A54" s="15">
        <v>51</v>
      </c>
      <c r="B54" s="16" t="s">
        <v>90</v>
      </c>
      <c r="C54" s="16" t="s">
        <v>91</v>
      </c>
      <c r="D54" s="15" t="s">
        <v>64</v>
      </c>
      <c r="E54" s="11">
        <f>IFERROR(IF(ISBLANK(INDEX(Date_unitati!$AG:$AG,MATCH($B54,Date_unitati!$B:$B,0))),"-",INDEX(Date_unitati!$AG:$AG,MATCH($B54,Date_unitati!$B:$B,0))),"-")</f>
        <v>67.1875</v>
      </c>
      <c r="F54" s="11">
        <f>IFERROR(IF(ISBLANK(INDEX(Date_unitati!$AH:$AH,MATCH($B54,Date_unitati!$B:$B,0))),"-",INDEX(Date_unitati!$AH:$AH,MATCH($B54,Date_unitati!$B:$B,0))),"-")</f>
        <v>51.282051282051299</v>
      </c>
      <c r="G54" s="11">
        <f>IFERROR(IF(ISBLANK(INDEX(Date_unitati!$AI:$AI,MATCH($B54,Date_unitati!$B:$B,0))),"-",INDEX(Date_unitati!$AI:$AI,MATCH($B54,Date_unitati!$B:$B,0))),"-")</f>
        <v>78.723404255319195</v>
      </c>
      <c r="H54" s="11">
        <f>IFERROR(IF(ISBLANK(INDEX(Date_unitati!$AJ:$AJ,MATCH($B54,Date_unitati!$B:$B,0))),"-",INDEX(Date_unitati!$AJ:$AJ,MATCH($B54,Date_unitati!$B:$B,0))),"-")</f>
        <v>66.6666666666667</v>
      </c>
      <c r="I54" s="11">
        <f>IFERROR(IF(ISBLANK(INDEX(Date_unitati!$AK:$AK,MATCH($B54,Date_unitati!$B:$B,0))),"-",INDEX(Date_unitati!$AK:$AK,MATCH($B54,Date_unitati!$B:$B,0))),"-")</f>
        <v>56.25</v>
      </c>
      <c r="J54" s="11">
        <f>IFERROR(IF(ISBLANK(INDEX(Date_unitati!$AL:$AL,MATCH($B54,Date_unitati!$B:$B,0))),"-",INDEX(Date_unitati!$AL:$AL,MATCH($B54,Date_unitati!$B:$B,0))),"-")</f>
        <v>80.851063829787194</v>
      </c>
      <c r="K54" s="11">
        <f>IFERROR(IF(ISBLANK(INDEX(Date_unitati!$AM:$AM,MATCH($B54,Date_unitati!$B:$B,0))),"-",INDEX(Date_unitati!$AM:$AM,MATCH($B54,Date_unitati!$B:$B,0))),"-")</f>
        <v>65.714285714285694</v>
      </c>
      <c r="L54" s="11">
        <f t="shared" si="1"/>
        <v>-1.47</v>
      </c>
    </row>
    <row r="55" spans="1:12" x14ac:dyDescent="0.2">
      <c r="A55" s="15">
        <v>52</v>
      </c>
      <c r="B55" s="16" t="s">
        <v>151</v>
      </c>
      <c r="C55" s="16" t="s">
        <v>152</v>
      </c>
      <c r="D55" s="15" t="s">
        <v>76</v>
      </c>
      <c r="E55" s="11">
        <f>IFERROR(IF(ISBLANK(INDEX(Date_unitati!$AG:$AG,MATCH($B55,Date_unitati!$B:$B,0))),"-",INDEX(Date_unitati!$AG:$AG,MATCH($B55,Date_unitati!$B:$B,0))),"-")</f>
        <v>57.894736842105303</v>
      </c>
      <c r="F55" s="11">
        <f>IFERROR(IF(ISBLANK(INDEX(Date_unitati!$AH:$AH,MATCH($B55,Date_unitati!$B:$B,0))),"-",INDEX(Date_unitati!$AH:$AH,MATCH($B55,Date_unitati!$B:$B,0))),"-")</f>
        <v>66.6666666666667</v>
      </c>
      <c r="G55" s="11">
        <f>IFERROR(IF(ISBLANK(INDEX(Date_unitati!$AI:$AI,MATCH($B55,Date_unitati!$B:$B,0))),"-",INDEX(Date_unitati!$AI:$AI,MATCH($B55,Date_unitati!$B:$B,0))),"-")</f>
        <v>30.769230769230798</v>
      </c>
      <c r="H55" s="11">
        <f>IFERROR(IF(ISBLANK(INDEX(Date_unitati!$AJ:$AJ,MATCH($B55,Date_unitati!$B:$B,0))),"-",INDEX(Date_unitati!$AJ:$AJ,MATCH($B55,Date_unitati!$B:$B,0))),"-")</f>
        <v>52.941176470588204</v>
      </c>
      <c r="I55" s="11">
        <f>IFERROR(IF(ISBLANK(INDEX(Date_unitati!$AK:$AK,MATCH($B55,Date_unitati!$B:$B,0))),"-",INDEX(Date_unitati!$AK:$AK,MATCH($B55,Date_unitati!$B:$B,0))),"-")</f>
        <v>64.285714285714306</v>
      </c>
      <c r="J55" s="11">
        <f>IFERROR(IF(ISBLANK(INDEX(Date_unitati!$AL:$AL,MATCH($B55,Date_unitati!$B:$B,0))),"-",INDEX(Date_unitati!$AL:$AL,MATCH($B55,Date_unitati!$B:$B,0))),"-")</f>
        <v>37.5</v>
      </c>
      <c r="K55" s="11">
        <f>IFERROR(IF(ISBLANK(INDEX(Date_unitati!$AM:$AM,MATCH($B55,Date_unitati!$B:$B,0))),"-",INDEX(Date_unitati!$AM:$AM,MATCH($B55,Date_unitati!$B:$B,0))),"-")</f>
        <v>64.705882352941202</v>
      </c>
      <c r="L55" s="11">
        <f t="shared" si="1"/>
        <v>6.81</v>
      </c>
    </row>
    <row r="56" spans="1:12" x14ac:dyDescent="0.2">
      <c r="A56" s="15">
        <v>53</v>
      </c>
      <c r="B56" s="16" t="s">
        <v>109</v>
      </c>
      <c r="C56" s="16" t="s">
        <v>110</v>
      </c>
      <c r="D56" s="15" t="s">
        <v>76</v>
      </c>
      <c r="E56" s="11">
        <f>IFERROR(IF(ISBLANK(INDEX(Date_unitati!$AG:$AG,MATCH($B56,Date_unitati!$B:$B,0))),"-",INDEX(Date_unitati!$AG:$AG,MATCH($B56,Date_unitati!$B:$B,0))),"-")</f>
        <v>35.294117647058798</v>
      </c>
      <c r="F56" s="11">
        <f>IFERROR(IF(ISBLANK(INDEX(Date_unitati!$AH:$AH,MATCH($B56,Date_unitati!$B:$B,0))),"-",INDEX(Date_unitati!$AH:$AH,MATCH($B56,Date_unitati!$B:$B,0))),"-")</f>
        <v>60</v>
      </c>
      <c r="G56" s="11">
        <f>IFERROR(IF(ISBLANK(INDEX(Date_unitati!$AI:$AI,MATCH($B56,Date_unitati!$B:$B,0))),"-",INDEX(Date_unitati!$AI:$AI,MATCH($B56,Date_unitati!$B:$B,0))),"-")</f>
        <v>78.947368421052602</v>
      </c>
      <c r="H56" s="11">
        <f>IFERROR(IF(ISBLANK(INDEX(Date_unitati!$AJ:$AJ,MATCH($B56,Date_unitati!$B:$B,0))),"-",INDEX(Date_unitati!$AJ:$AJ,MATCH($B56,Date_unitati!$B:$B,0))),"-")</f>
        <v>50</v>
      </c>
      <c r="I56" s="11">
        <f>IFERROR(IF(ISBLANK(INDEX(Date_unitati!$AK:$AK,MATCH($B56,Date_unitati!$B:$B,0))),"-",INDEX(Date_unitati!$AK:$AK,MATCH($B56,Date_unitati!$B:$B,0))),"-")</f>
        <v>46.6666666666667</v>
      </c>
      <c r="J56" s="11">
        <f>IFERROR(IF(ISBLANK(INDEX(Date_unitati!$AL:$AL,MATCH($B56,Date_unitati!$B:$B,0))),"-",INDEX(Date_unitati!$AL:$AL,MATCH($B56,Date_unitati!$B:$B,0))),"-")</f>
        <v>66.6666666666667</v>
      </c>
      <c r="K56" s="11">
        <f>IFERROR(IF(ISBLANK(INDEX(Date_unitati!$AM:$AM,MATCH($B56,Date_unitati!$B:$B,0))),"-",INDEX(Date_unitati!$AM:$AM,MATCH($B56,Date_unitati!$B:$B,0))),"-")</f>
        <v>64.285714285714306</v>
      </c>
      <c r="L56" s="11">
        <f t="shared" si="1"/>
        <v>28.99</v>
      </c>
    </row>
    <row r="57" spans="1:12" x14ac:dyDescent="0.2">
      <c r="A57" s="15">
        <v>54</v>
      </c>
      <c r="B57" s="16" t="s">
        <v>77</v>
      </c>
      <c r="C57" s="16" t="s">
        <v>73</v>
      </c>
      <c r="D57" s="15" t="s">
        <v>64</v>
      </c>
      <c r="E57" s="11">
        <f>IFERROR(IF(ISBLANK(INDEX(Date_unitati!$AG:$AG,MATCH($B57,Date_unitati!$B:$B,0))),"-",INDEX(Date_unitati!$AG:$AG,MATCH($B57,Date_unitati!$B:$B,0))),"-")</f>
        <v>77.272727272727295</v>
      </c>
      <c r="F57" s="11">
        <f>IFERROR(IF(ISBLANK(INDEX(Date_unitati!$AH:$AH,MATCH($B57,Date_unitati!$B:$B,0))),"-",INDEX(Date_unitati!$AH:$AH,MATCH($B57,Date_unitati!$B:$B,0))),"-")</f>
        <v>72</v>
      </c>
      <c r="G57" s="11">
        <f>IFERROR(IF(ISBLANK(INDEX(Date_unitati!$AI:$AI,MATCH($B57,Date_unitati!$B:$B,0))),"-",INDEX(Date_unitati!$AI:$AI,MATCH($B57,Date_unitati!$B:$B,0))),"-")</f>
        <v>100</v>
      </c>
      <c r="H57" s="11">
        <f>IFERROR(IF(ISBLANK(INDEX(Date_unitati!$AJ:$AJ,MATCH($B57,Date_unitati!$B:$B,0))),"-",INDEX(Date_unitati!$AJ:$AJ,MATCH($B57,Date_unitati!$B:$B,0))),"-")</f>
        <v>75.510204081632693</v>
      </c>
      <c r="I57" s="11">
        <f>IFERROR(IF(ISBLANK(INDEX(Date_unitati!$AK:$AK,MATCH($B57,Date_unitati!$B:$B,0))),"-",INDEX(Date_unitati!$AK:$AK,MATCH($B57,Date_unitati!$B:$B,0))),"-")</f>
        <v>74.193548387096797</v>
      </c>
      <c r="J57" s="11">
        <f>IFERROR(IF(ISBLANK(INDEX(Date_unitati!$AL:$AL,MATCH($B57,Date_unitati!$B:$B,0))),"-",INDEX(Date_unitati!$AL:$AL,MATCH($B57,Date_unitati!$B:$B,0))),"-")</f>
        <v>80.487804878048806</v>
      </c>
      <c r="K57" s="11">
        <f>IFERROR(IF(ISBLANK(INDEX(Date_unitati!$AM:$AM,MATCH($B57,Date_unitati!$B:$B,0))),"-",INDEX(Date_unitati!$AM:$AM,MATCH($B57,Date_unitati!$B:$B,0))),"-")</f>
        <v>64.285714285714306</v>
      </c>
      <c r="L57" s="11">
        <f t="shared" si="1"/>
        <v>-12.99</v>
      </c>
    </row>
    <row r="58" spans="1:12" x14ac:dyDescent="0.2">
      <c r="A58" s="15">
        <v>55</v>
      </c>
      <c r="B58" s="16" t="s">
        <v>128</v>
      </c>
      <c r="C58" s="16" t="s">
        <v>129</v>
      </c>
      <c r="D58" s="15" t="s">
        <v>76</v>
      </c>
      <c r="E58" s="11">
        <f>IFERROR(IF(ISBLANK(INDEX(Date_unitati!$AG:$AG,MATCH($B58,Date_unitati!$B:$B,0))),"-",INDEX(Date_unitati!$AG:$AG,MATCH($B58,Date_unitati!$B:$B,0))),"-")</f>
        <v>76.470588235294102</v>
      </c>
      <c r="F58" s="11">
        <f>IFERROR(IF(ISBLANK(INDEX(Date_unitati!$AH:$AH,MATCH($B58,Date_unitati!$B:$B,0))),"-",INDEX(Date_unitati!$AH:$AH,MATCH($B58,Date_unitati!$B:$B,0))),"-")</f>
        <v>81.818181818181799</v>
      </c>
      <c r="G58" s="11">
        <f>IFERROR(IF(ISBLANK(INDEX(Date_unitati!$AI:$AI,MATCH($B58,Date_unitati!$B:$B,0))),"-",INDEX(Date_unitati!$AI:$AI,MATCH($B58,Date_unitati!$B:$B,0))),"-")</f>
        <v>85.714285714285694</v>
      </c>
      <c r="H58" s="11">
        <f>IFERROR(IF(ISBLANK(INDEX(Date_unitati!$AJ:$AJ,MATCH($B58,Date_unitati!$B:$B,0))),"-",INDEX(Date_unitati!$AJ:$AJ,MATCH($B58,Date_unitati!$B:$B,0))),"-")</f>
        <v>66.6666666666667</v>
      </c>
      <c r="I58" s="11">
        <f>IFERROR(IF(ISBLANK(INDEX(Date_unitati!$AK:$AK,MATCH($B58,Date_unitati!$B:$B,0))),"-",INDEX(Date_unitati!$AK:$AK,MATCH($B58,Date_unitati!$B:$B,0))),"-")</f>
        <v>75</v>
      </c>
      <c r="J58" s="11">
        <f>IFERROR(IF(ISBLANK(INDEX(Date_unitati!$AL:$AL,MATCH($B58,Date_unitati!$B:$B,0))),"-",INDEX(Date_unitati!$AL:$AL,MATCH($B58,Date_unitati!$B:$B,0))),"-")</f>
        <v>60</v>
      </c>
      <c r="K58" s="11">
        <f>IFERROR(IF(ISBLANK(INDEX(Date_unitati!$AM:$AM,MATCH($B58,Date_unitati!$B:$B,0))),"-",INDEX(Date_unitati!$AM:$AM,MATCH($B58,Date_unitati!$B:$B,0))),"-")</f>
        <v>64.285714285714306</v>
      </c>
      <c r="L58" s="11">
        <f t="shared" si="1"/>
        <v>-12.18</v>
      </c>
    </row>
    <row r="59" spans="1:12" x14ac:dyDescent="0.2">
      <c r="A59" s="15">
        <v>56</v>
      </c>
      <c r="B59" s="16" t="s">
        <v>158</v>
      </c>
      <c r="C59" s="16" t="s">
        <v>103</v>
      </c>
      <c r="D59" s="15" t="s">
        <v>64</v>
      </c>
      <c r="E59" s="11">
        <f>IFERROR(IF(ISBLANK(INDEX(Date_unitati!$AG:$AG,MATCH($B59,Date_unitati!$B:$B,0))),"-",INDEX(Date_unitati!$AG:$AG,MATCH($B59,Date_unitati!$B:$B,0))),"-")</f>
        <v>45.161290322580598</v>
      </c>
      <c r="F59" s="11">
        <f>IFERROR(IF(ISBLANK(INDEX(Date_unitati!$AH:$AH,MATCH($B59,Date_unitati!$B:$B,0))),"-",INDEX(Date_unitati!$AH:$AH,MATCH($B59,Date_unitati!$B:$B,0))),"-")</f>
        <v>56.25</v>
      </c>
      <c r="G59" s="11">
        <f>IFERROR(IF(ISBLANK(INDEX(Date_unitati!$AI:$AI,MATCH($B59,Date_unitati!$B:$B,0))),"-",INDEX(Date_unitati!$AI:$AI,MATCH($B59,Date_unitati!$B:$B,0))),"-")</f>
        <v>71.428571428571402</v>
      </c>
      <c r="H59" s="11">
        <f>IFERROR(IF(ISBLANK(INDEX(Date_unitati!$AJ:$AJ,MATCH($B59,Date_unitati!$B:$B,0))),"-",INDEX(Date_unitati!$AJ:$AJ,MATCH($B59,Date_unitati!$B:$B,0))),"-")</f>
        <v>34.615384615384599</v>
      </c>
      <c r="I59" s="11">
        <f>IFERROR(IF(ISBLANK(INDEX(Date_unitati!$AK:$AK,MATCH($B59,Date_unitati!$B:$B,0))),"-",INDEX(Date_unitati!$AK:$AK,MATCH($B59,Date_unitati!$B:$B,0))),"-")</f>
        <v>61.363636363636402</v>
      </c>
      <c r="J59" s="11">
        <f>IFERROR(IF(ISBLANK(INDEX(Date_unitati!$AL:$AL,MATCH($B59,Date_unitati!$B:$B,0))),"-",INDEX(Date_unitati!$AL:$AL,MATCH($B59,Date_unitati!$B:$B,0))),"-")</f>
        <v>66.6666666666667</v>
      </c>
      <c r="K59" s="11">
        <f>IFERROR(IF(ISBLANK(INDEX(Date_unitati!$AM:$AM,MATCH($B59,Date_unitati!$B:$B,0))),"-",INDEX(Date_unitati!$AM:$AM,MATCH($B59,Date_unitati!$B:$B,0))),"-")</f>
        <v>63.636363636363598</v>
      </c>
      <c r="L59" s="11">
        <f t="shared" si="1"/>
        <v>18.48</v>
      </c>
    </row>
    <row r="60" spans="1:12" x14ac:dyDescent="0.2">
      <c r="A60" s="15">
        <v>57</v>
      </c>
      <c r="B60" s="16" t="s">
        <v>72</v>
      </c>
      <c r="C60" s="16" t="s">
        <v>73</v>
      </c>
      <c r="D60" s="15" t="s">
        <v>64</v>
      </c>
      <c r="E60" s="11">
        <f>IFERROR(IF(ISBLANK(INDEX(Date_unitati!$AG:$AG,MATCH($B60,Date_unitati!$B:$B,0))),"-",INDEX(Date_unitati!$AG:$AG,MATCH($B60,Date_unitati!$B:$B,0))),"-")</f>
        <v>60.9375</v>
      </c>
      <c r="F60" s="11">
        <f>IFERROR(IF(ISBLANK(INDEX(Date_unitati!$AH:$AH,MATCH($B60,Date_unitati!$B:$B,0))),"-",INDEX(Date_unitati!$AH:$AH,MATCH($B60,Date_unitati!$B:$B,0))),"-")</f>
        <v>69.4444444444444</v>
      </c>
      <c r="G60" s="11">
        <f>IFERROR(IF(ISBLANK(INDEX(Date_unitati!$AI:$AI,MATCH($B60,Date_unitati!$B:$B,0))),"-",INDEX(Date_unitati!$AI:$AI,MATCH($B60,Date_unitati!$B:$B,0))),"-")</f>
        <v>70</v>
      </c>
      <c r="H60" s="11">
        <f>IFERROR(IF(ISBLANK(INDEX(Date_unitati!$AJ:$AJ,MATCH($B60,Date_unitati!$B:$B,0))),"-",INDEX(Date_unitati!$AJ:$AJ,MATCH($B60,Date_unitati!$B:$B,0))),"-")</f>
        <v>53.658536585365901</v>
      </c>
      <c r="I60" s="11">
        <f>IFERROR(IF(ISBLANK(INDEX(Date_unitati!$AK:$AK,MATCH($B60,Date_unitati!$B:$B,0))),"-",INDEX(Date_unitati!$AK:$AK,MATCH($B60,Date_unitati!$B:$B,0))),"-")</f>
        <v>43.421052631579002</v>
      </c>
      <c r="J60" s="11">
        <f>IFERROR(IF(ISBLANK(INDEX(Date_unitati!$AL:$AL,MATCH($B60,Date_unitati!$B:$B,0))),"-",INDEX(Date_unitati!$AL:$AL,MATCH($B60,Date_unitati!$B:$B,0))),"-")</f>
        <v>57.894736842105303</v>
      </c>
      <c r="K60" s="11">
        <f>IFERROR(IF(ISBLANK(INDEX(Date_unitati!$AM:$AM,MATCH($B60,Date_unitati!$B:$B,0))),"-",INDEX(Date_unitati!$AM:$AM,MATCH($B60,Date_unitati!$B:$B,0))),"-")</f>
        <v>61.818181818181799</v>
      </c>
      <c r="L60" s="11">
        <f t="shared" si="1"/>
        <v>0.88</v>
      </c>
    </row>
    <row r="61" spans="1:12" x14ac:dyDescent="0.2">
      <c r="A61" s="15">
        <v>58</v>
      </c>
      <c r="B61" s="16" t="s">
        <v>111</v>
      </c>
      <c r="C61" s="16" t="s">
        <v>112</v>
      </c>
      <c r="D61" s="15" t="s">
        <v>64</v>
      </c>
      <c r="E61" s="11">
        <f>IFERROR(IF(ISBLANK(INDEX(Date_unitati!$AG:$AG,MATCH($B61,Date_unitati!$B:$B,0))),"-",INDEX(Date_unitati!$AG:$AG,MATCH($B61,Date_unitati!$B:$B,0))),"-")</f>
        <v>61.428571428571402</v>
      </c>
      <c r="F61" s="11">
        <f>IFERROR(IF(ISBLANK(INDEX(Date_unitati!$AH:$AH,MATCH($B61,Date_unitati!$B:$B,0))),"-",INDEX(Date_unitati!$AH:$AH,MATCH($B61,Date_unitati!$B:$B,0))),"-")</f>
        <v>55.319148936170201</v>
      </c>
      <c r="G61" s="11">
        <f>IFERROR(IF(ISBLANK(INDEX(Date_unitati!$AI:$AI,MATCH($B61,Date_unitati!$B:$B,0))),"-",INDEX(Date_unitati!$AI:$AI,MATCH($B61,Date_unitati!$B:$B,0))),"-")</f>
        <v>52.7777777777778</v>
      </c>
      <c r="H61" s="11">
        <f>IFERROR(IF(ISBLANK(INDEX(Date_unitati!$AJ:$AJ,MATCH($B61,Date_unitati!$B:$B,0))),"-",INDEX(Date_unitati!$AJ:$AJ,MATCH($B61,Date_unitati!$B:$B,0))),"-")</f>
        <v>52.173913043478301</v>
      </c>
      <c r="I61" s="11">
        <f>IFERROR(IF(ISBLANK(INDEX(Date_unitati!$AK:$AK,MATCH($B61,Date_unitati!$B:$B,0))),"-",INDEX(Date_unitati!$AK:$AK,MATCH($B61,Date_unitati!$B:$B,0))),"-")</f>
        <v>57.627118644067799</v>
      </c>
      <c r="J61" s="11">
        <f>IFERROR(IF(ISBLANK(INDEX(Date_unitati!$AL:$AL,MATCH($B61,Date_unitati!$B:$B,0))),"-",INDEX(Date_unitati!$AL:$AL,MATCH($B61,Date_unitati!$B:$B,0))),"-")</f>
        <v>57.377049180327901</v>
      </c>
      <c r="K61" s="11">
        <f>IFERROR(IF(ISBLANK(INDEX(Date_unitati!$AM:$AM,MATCH($B61,Date_unitati!$B:$B,0))),"-",INDEX(Date_unitati!$AM:$AM,MATCH($B61,Date_unitati!$B:$B,0))),"-")</f>
        <v>61.6666666666667</v>
      </c>
      <c r="L61" s="11">
        <f t="shared" si="1"/>
        <v>0.24</v>
      </c>
    </row>
    <row r="62" spans="1:12" x14ac:dyDescent="0.2">
      <c r="A62" s="15">
        <v>59</v>
      </c>
      <c r="B62" s="16" t="s">
        <v>97</v>
      </c>
      <c r="C62" s="16" t="s">
        <v>98</v>
      </c>
      <c r="D62" s="15" t="s">
        <v>76</v>
      </c>
      <c r="E62" s="11">
        <f>IFERROR(IF(ISBLANK(INDEX(Date_unitati!$AG:$AG,MATCH($B62,Date_unitati!$B:$B,0))),"-",INDEX(Date_unitati!$AG:$AG,MATCH($B62,Date_unitati!$B:$B,0))),"-")</f>
        <v>68.181818181818201</v>
      </c>
      <c r="F62" s="11">
        <f>IFERROR(IF(ISBLANK(INDEX(Date_unitati!$AH:$AH,MATCH($B62,Date_unitati!$B:$B,0))),"-",INDEX(Date_unitati!$AH:$AH,MATCH($B62,Date_unitati!$B:$B,0))),"-")</f>
        <v>50</v>
      </c>
      <c r="G62" s="11">
        <f>IFERROR(IF(ISBLANK(INDEX(Date_unitati!$AI:$AI,MATCH($B62,Date_unitati!$B:$B,0))),"-",INDEX(Date_unitati!$AI:$AI,MATCH($B62,Date_unitati!$B:$B,0))),"-")</f>
        <v>68.75</v>
      </c>
      <c r="H62" s="11">
        <f>IFERROR(IF(ISBLANK(INDEX(Date_unitati!$AJ:$AJ,MATCH($B62,Date_unitati!$B:$B,0))),"-",INDEX(Date_unitati!$AJ:$AJ,MATCH($B62,Date_unitati!$B:$B,0))),"-")</f>
        <v>68.181818181818201</v>
      </c>
      <c r="I62" s="11">
        <f>IFERROR(IF(ISBLANK(INDEX(Date_unitati!$AK:$AK,MATCH($B62,Date_unitati!$B:$B,0))),"-",INDEX(Date_unitati!$AK:$AK,MATCH($B62,Date_unitati!$B:$B,0))),"-")</f>
        <v>71.428571428571402</v>
      </c>
      <c r="J62" s="11">
        <f>IFERROR(IF(ISBLANK(INDEX(Date_unitati!$AL:$AL,MATCH($B62,Date_unitati!$B:$B,0))),"-",INDEX(Date_unitati!$AL:$AL,MATCH($B62,Date_unitati!$B:$B,0))),"-")</f>
        <v>90.476190476190496</v>
      </c>
      <c r="K62" s="11">
        <f>IFERROR(IF(ISBLANK(INDEX(Date_unitati!$AM:$AM,MATCH($B62,Date_unitati!$B:$B,0))),"-",INDEX(Date_unitati!$AM:$AM,MATCH($B62,Date_unitati!$B:$B,0))),"-")</f>
        <v>61.538461538461497</v>
      </c>
      <c r="L62" s="11">
        <f t="shared" si="1"/>
        <v>-6.64</v>
      </c>
    </row>
    <row r="63" spans="1:12" x14ac:dyDescent="0.2">
      <c r="A63" s="15">
        <v>60</v>
      </c>
      <c r="B63" s="16" t="s">
        <v>146</v>
      </c>
      <c r="C63" s="16" t="s">
        <v>147</v>
      </c>
      <c r="D63" s="15" t="s">
        <v>76</v>
      </c>
      <c r="E63" s="11">
        <f>IFERROR(IF(ISBLANK(INDEX(Date_unitati!$AG:$AG,MATCH($B63,Date_unitati!$B:$B,0))),"-",INDEX(Date_unitati!$AG:$AG,MATCH($B63,Date_unitati!$B:$B,0))),"-")</f>
        <v>31.578947368421101</v>
      </c>
      <c r="F63" s="11">
        <f>IFERROR(IF(ISBLANK(INDEX(Date_unitati!$AH:$AH,MATCH($B63,Date_unitati!$B:$B,0))),"-",INDEX(Date_unitati!$AH:$AH,MATCH($B63,Date_unitati!$B:$B,0))),"-")</f>
        <v>47.058823529411796</v>
      </c>
      <c r="G63" s="11">
        <f>IFERROR(IF(ISBLANK(INDEX(Date_unitati!$AI:$AI,MATCH($B63,Date_unitati!$B:$B,0))),"-",INDEX(Date_unitati!$AI:$AI,MATCH($B63,Date_unitati!$B:$B,0))),"-")</f>
        <v>39.130434782608702</v>
      </c>
      <c r="H63" s="11">
        <f>IFERROR(IF(ISBLANK(INDEX(Date_unitati!$AJ:$AJ,MATCH($B63,Date_unitati!$B:$B,0))),"-",INDEX(Date_unitati!$AJ:$AJ,MATCH($B63,Date_unitati!$B:$B,0))),"-")</f>
        <v>31.818181818181799</v>
      </c>
      <c r="I63" s="11">
        <f>IFERROR(IF(ISBLANK(INDEX(Date_unitati!$AK:$AK,MATCH($B63,Date_unitati!$B:$B,0))),"-",INDEX(Date_unitati!$AK:$AK,MATCH($B63,Date_unitati!$B:$B,0))),"-")</f>
        <v>43.75</v>
      </c>
      <c r="J63" s="11">
        <f>IFERROR(IF(ISBLANK(INDEX(Date_unitati!$AL:$AL,MATCH($B63,Date_unitati!$B:$B,0))),"-",INDEX(Date_unitati!$AL:$AL,MATCH($B63,Date_unitati!$B:$B,0))),"-")</f>
        <v>58.823529411764703</v>
      </c>
      <c r="K63" s="11">
        <f>IFERROR(IF(ISBLANK(INDEX(Date_unitati!$AM:$AM,MATCH($B63,Date_unitati!$B:$B,0))),"-",INDEX(Date_unitati!$AM:$AM,MATCH($B63,Date_unitati!$B:$B,0))),"-")</f>
        <v>60</v>
      </c>
      <c r="L63" s="11">
        <f t="shared" si="1"/>
        <v>28.42</v>
      </c>
    </row>
    <row r="64" spans="1:12" x14ac:dyDescent="0.2">
      <c r="A64" s="15">
        <v>61</v>
      </c>
      <c r="B64" s="16" t="s">
        <v>220</v>
      </c>
      <c r="C64" s="16" t="s">
        <v>221</v>
      </c>
      <c r="D64" s="15" t="s">
        <v>76</v>
      </c>
      <c r="E64" s="11">
        <f>IFERROR(IF(ISBLANK(INDEX(Date_unitati!$AG:$AG,MATCH($B64,Date_unitati!$B:$B,0))),"-",INDEX(Date_unitati!$AG:$AG,MATCH($B64,Date_unitati!$B:$B,0))),"-")</f>
        <v>40</v>
      </c>
      <c r="F64" s="11">
        <f>IFERROR(IF(ISBLANK(INDEX(Date_unitati!$AH:$AH,MATCH($B64,Date_unitati!$B:$B,0))),"-",INDEX(Date_unitati!$AH:$AH,MATCH($B64,Date_unitati!$B:$B,0))),"-")</f>
        <v>57.142857142857103</v>
      </c>
      <c r="G64" s="11" t="str">
        <f>IFERROR(IF(ISBLANK(INDEX(Date_unitati!$AI:$AI,MATCH($B64,Date_unitati!$B:$B,0))),"-",INDEX(Date_unitati!$AI:$AI,MATCH($B64,Date_unitati!$B:$B,0))),"-")</f>
        <v>-</v>
      </c>
      <c r="H64" s="11">
        <f>IFERROR(IF(ISBLANK(INDEX(Date_unitati!$AJ:$AJ,MATCH($B64,Date_unitati!$B:$B,0))),"-",INDEX(Date_unitati!$AJ:$AJ,MATCH($B64,Date_unitati!$B:$B,0))),"-")</f>
        <v>85.714285714285694</v>
      </c>
      <c r="I64" s="11">
        <f>IFERROR(IF(ISBLANK(INDEX(Date_unitati!$AK:$AK,MATCH($B64,Date_unitati!$B:$B,0))),"-",INDEX(Date_unitati!$AK:$AK,MATCH($B64,Date_unitati!$B:$B,0))),"-")</f>
        <v>50</v>
      </c>
      <c r="J64" s="11">
        <f>IFERROR(IF(ISBLANK(INDEX(Date_unitati!$AL:$AL,MATCH($B64,Date_unitati!$B:$B,0))),"-",INDEX(Date_unitati!$AL:$AL,MATCH($B64,Date_unitati!$B:$B,0))),"-")</f>
        <v>66.6666666666667</v>
      </c>
      <c r="K64" s="11">
        <f>IFERROR(IF(ISBLANK(INDEX(Date_unitati!$AM:$AM,MATCH($B64,Date_unitati!$B:$B,0))),"-",INDEX(Date_unitati!$AM:$AM,MATCH($B64,Date_unitati!$B:$B,0))),"-")</f>
        <v>60</v>
      </c>
      <c r="L64" s="11">
        <f t="shared" si="1"/>
        <v>20</v>
      </c>
    </row>
    <row r="65" spans="1:12" x14ac:dyDescent="0.2">
      <c r="A65" s="15">
        <v>62</v>
      </c>
      <c r="B65" s="16" t="s">
        <v>222</v>
      </c>
      <c r="C65" s="16" t="s">
        <v>223</v>
      </c>
      <c r="D65" s="15" t="s">
        <v>76</v>
      </c>
      <c r="E65" s="11">
        <f>IFERROR(IF(ISBLANK(INDEX(Date_unitati!$AG:$AG,MATCH($B65,Date_unitati!$B:$B,0))),"-",INDEX(Date_unitati!$AG:$AG,MATCH($B65,Date_unitati!$B:$B,0))),"-")</f>
        <v>8.3333333333333304</v>
      </c>
      <c r="F65" s="11">
        <f>IFERROR(IF(ISBLANK(INDEX(Date_unitati!$AH:$AH,MATCH($B65,Date_unitati!$B:$B,0))),"-",INDEX(Date_unitati!$AH:$AH,MATCH($B65,Date_unitati!$B:$B,0))),"-")</f>
        <v>81.25</v>
      </c>
      <c r="G65" s="11">
        <f>IFERROR(IF(ISBLANK(INDEX(Date_unitati!$AI:$AI,MATCH($B65,Date_unitati!$B:$B,0))),"-",INDEX(Date_unitati!$AI:$AI,MATCH($B65,Date_unitati!$B:$B,0))),"-")</f>
        <v>50</v>
      </c>
      <c r="H65" s="11">
        <f>IFERROR(IF(ISBLANK(INDEX(Date_unitati!$AJ:$AJ,MATCH($B65,Date_unitati!$B:$B,0))),"-",INDEX(Date_unitati!$AJ:$AJ,MATCH($B65,Date_unitati!$B:$B,0))),"-")</f>
        <v>33.3333333333333</v>
      </c>
      <c r="I65" s="11">
        <f>IFERROR(IF(ISBLANK(INDEX(Date_unitati!$AK:$AK,MATCH($B65,Date_unitati!$B:$B,0))),"-",INDEX(Date_unitati!$AK:$AK,MATCH($B65,Date_unitati!$B:$B,0))),"-")</f>
        <v>15.384615384615399</v>
      </c>
      <c r="J65" s="11">
        <f>IFERROR(IF(ISBLANK(INDEX(Date_unitati!$AL:$AL,MATCH($B65,Date_unitati!$B:$B,0))),"-",INDEX(Date_unitati!$AL:$AL,MATCH($B65,Date_unitati!$B:$B,0))),"-")</f>
        <v>14.285714285714301</v>
      </c>
      <c r="K65" s="11">
        <f>IFERROR(IF(ISBLANK(INDEX(Date_unitati!$AM:$AM,MATCH($B65,Date_unitati!$B:$B,0))),"-",INDEX(Date_unitati!$AM:$AM,MATCH($B65,Date_unitati!$B:$B,0))),"-")</f>
        <v>58.3333333333333</v>
      </c>
      <c r="L65" s="11">
        <f t="shared" si="1"/>
        <v>50</v>
      </c>
    </row>
    <row r="66" spans="1:12" x14ac:dyDescent="0.2">
      <c r="A66" s="15">
        <v>63</v>
      </c>
      <c r="B66" s="16" t="s">
        <v>245</v>
      </c>
      <c r="C66" s="16" t="s">
        <v>246</v>
      </c>
      <c r="D66" s="15" t="s">
        <v>76</v>
      </c>
      <c r="E66" s="11">
        <f>IFERROR(IF(ISBLANK(INDEX(Date_unitati!$AG:$AG,MATCH($B66,Date_unitati!$B:$B,0))),"-",INDEX(Date_unitati!$AG:$AG,MATCH($B66,Date_unitati!$B:$B,0))),"-")</f>
        <v>100</v>
      </c>
      <c r="F66" s="11">
        <f>IFERROR(IF(ISBLANK(INDEX(Date_unitati!$AH:$AH,MATCH($B66,Date_unitati!$B:$B,0))),"-",INDEX(Date_unitati!$AH:$AH,MATCH($B66,Date_unitati!$B:$B,0))),"-")</f>
        <v>71.428571428571402</v>
      </c>
      <c r="G66" s="11">
        <f>IFERROR(IF(ISBLANK(INDEX(Date_unitati!$AI:$AI,MATCH($B66,Date_unitati!$B:$B,0))),"-",INDEX(Date_unitati!$AI:$AI,MATCH($B66,Date_unitati!$B:$B,0))),"-")</f>
        <v>64.285714285714306</v>
      </c>
      <c r="H66" s="11">
        <f>IFERROR(IF(ISBLANK(INDEX(Date_unitati!$AJ:$AJ,MATCH($B66,Date_unitati!$B:$B,0))),"-",INDEX(Date_unitati!$AJ:$AJ,MATCH($B66,Date_unitati!$B:$B,0))),"-")</f>
        <v>87.5</v>
      </c>
      <c r="I66" s="11">
        <f>IFERROR(IF(ISBLANK(INDEX(Date_unitati!$AK:$AK,MATCH($B66,Date_unitati!$B:$B,0))),"-",INDEX(Date_unitati!$AK:$AK,MATCH($B66,Date_unitati!$B:$B,0))),"-")</f>
        <v>71.428571428571402</v>
      </c>
      <c r="J66" s="11">
        <f>IFERROR(IF(ISBLANK(INDEX(Date_unitati!$AL:$AL,MATCH($B66,Date_unitati!$B:$B,0))),"-",INDEX(Date_unitati!$AL:$AL,MATCH($B66,Date_unitati!$B:$B,0))),"-")</f>
        <v>100</v>
      </c>
      <c r="K66" s="11">
        <f>IFERROR(IF(ISBLANK(INDEX(Date_unitati!$AM:$AM,MATCH($B66,Date_unitati!$B:$B,0))),"-",INDEX(Date_unitati!$AM:$AM,MATCH($B66,Date_unitati!$B:$B,0))),"-")</f>
        <v>57.142857142857103</v>
      </c>
      <c r="L66" s="11">
        <f t="shared" si="1"/>
        <v>-42.86</v>
      </c>
    </row>
    <row r="67" spans="1:12" x14ac:dyDescent="0.2">
      <c r="A67" s="15">
        <v>64</v>
      </c>
      <c r="B67" s="16" t="s">
        <v>204</v>
      </c>
      <c r="C67" s="16" t="s">
        <v>205</v>
      </c>
      <c r="D67" s="15" t="s">
        <v>76</v>
      </c>
      <c r="E67" s="11">
        <f>IFERROR(IF(ISBLANK(INDEX(Date_unitati!$AG:$AG,MATCH($B67,Date_unitati!$B:$B,0))),"-",INDEX(Date_unitati!$AG:$AG,MATCH($B67,Date_unitati!$B:$B,0))),"-")</f>
        <v>92.857142857142904</v>
      </c>
      <c r="F67" s="11">
        <f>IFERROR(IF(ISBLANK(INDEX(Date_unitati!$AH:$AH,MATCH($B67,Date_unitati!$B:$B,0))),"-",INDEX(Date_unitati!$AH:$AH,MATCH($B67,Date_unitati!$B:$B,0))),"-")</f>
        <v>84.615384615384599</v>
      </c>
      <c r="G67" s="11">
        <f>IFERROR(IF(ISBLANK(INDEX(Date_unitati!$AI:$AI,MATCH($B67,Date_unitati!$B:$B,0))),"-",INDEX(Date_unitati!$AI:$AI,MATCH($B67,Date_unitati!$B:$B,0))),"-")</f>
        <v>64.705882352941202</v>
      </c>
      <c r="H67" s="11">
        <f>IFERROR(IF(ISBLANK(INDEX(Date_unitati!$AJ:$AJ,MATCH($B67,Date_unitati!$B:$B,0))),"-",INDEX(Date_unitati!$AJ:$AJ,MATCH($B67,Date_unitati!$B:$B,0))),"-")</f>
        <v>68</v>
      </c>
      <c r="I67" s="11">
        <f>IFERROR(IF(ISBLANK(INDEX(Date_unitati!$AK:$AK,MATCH($B67,Date_unitati!$B:$B,0))),"-",INDEX(Date_unitati!$AK:$AK,MATCH($B67,Date_unitati!$B:$B,0))),"-")</f>
        <v>54.545454545454497</v>
      </c>
      <c r="J67" s="11">
        <f>IFERROR(IF(ISBLANK(INDEX(Date_unitati!$AL:$AL,MATCH($B67,Date_unitati!$B:$B,0))),"-",INDEX(Date_unitati!$AL:$AL,MATCH($B67,Date_unitati!$B:$B,0))),"-")</f>
        <v>76.470588235294102</v>
      </c>
      <c r="K67" s="11">
        <f>IFERROR(IF(ISBLANK(INDEX(Date_unitati!$AM:$AM,MATCH($B67,Date_unitati!$B:$B,0))),"-",INDEX(Date_unitati!$AM:$AM,MATCH($B67,Date_unitati!$B:$B,0))),"-")</f>
        <v>56.25</v>
      </c>
      <c r="L67" s="11">
        <f t="shared" si="1"/>
        <v>-36.61</v>
      </c>
    </row>
    <row r="68" spans="1:12" x14ac:dyDescent="0.2">
      <c r="A68" s="15">
        <v>65</v>
      </c>
      <c r="B68" s="16" t="s">
        <v>148</v>
      </c>
      <c r="C68" s="16" t="s">
        <v>149</v>
      </c>
      <c r="D68" s="15" t="s">
        <v>76</v>
      </c>
      <c r="E68" s="11">
        <f>IFERROR(IF(ISBLANK(INDEX(Date_unitati!$AG:$AG,MATCH($B68,Date_unitati!$B:$B,0))),"-",INDEX(Date_unitati!$AG:$AG,MATCH($B68,Date_unitati!$B:$B,0))),"-")</f>
        <v>63.636363636363598</v>
      </c>
      <c r="F68" s="11">
        <f>IFERROR(IF(ISBLANK(INDEX(Date_unitati!$AH:$AH,MATCH($B68,Date_unitati!$B:$B,0))),"-",INDEX(Date_unitati!$AH:$AH,MATCH($B68,Date_unitati!$B:$B,0))),"-")</f>
        <v>46.153846153846203</v>
      </c>
      <c r="G68" s="11">
        <f>IFERROR(IF(ISBLANK(INDEX(Date_unitati!$AI:$AI,MATCH($B68,Date_unitati!$B:$B,0))),"-",INDEX(Date_unitati!$AI:$AI,MATCH($B68,Date_unitati!$B:$B,0))),"-")</f>
        <v>77.7777777777778</v>
      </c>
      <c r="H68" s="11">
        <f>IFERROR(IF(ISBLANK(INDEX(Date_unitati!$AJ:$AJ,MATCH($B68,Date_unitati!$B:$B,0))),"-",INDEX(Date_unitati!$AJ:$AJ,MATCH($B68,Date_unitati!$B:$B,0))),"-")</f>
        <v>83.3333333333333</v>
      </c>
      <c r="I68" s="11">
        <f>IFERROR(IF(ISBLANK(INDEX(Date_unitati!$AK:$AK,MATCH($B68,Date_unitati!$B:$B,0))),"-",INDEX(Date_unitati!$AK:$AK,MATCH($B68,Date_unitati!$B:$B,0))),"-")</f>
        <v>88.8888888888889</v>
      </c>
      <c r="J68" s="11">
        <f>IFERROR(IF(ISBLANK(INDEX(Date_unitati!$AL:$AL,MATCH($B68,Date_unitati!$B:$B,0))),"-",INDEX(Date_unitati!$AL:$AL,MATCH($B68,Date_unitati!$B:$B,0))),"-")</f>
        <v>61.1111111111111</v>
      </c>
      <c r="K68" s="11">
        <f>IFERROR(IF(ISBLANK(INDEX(Date_unitati!$AM:$AM,MATCH($B68,Date_unitati!$B:$B,0))),"-",INDEX(Date_unitati!$AM:$AM,MATCH($B68,Date_unitati!$B:$B,0))),"-")</f>
        <v>55.5555555555556</v>
      </c>
      <c r="L68" s="11">
        <f t="shared" ref="L68:L99" si="2">IFERROR(IF(OR(ISTEXT(E68),ISTEXT(K68)),"-",ROUND(K68-E68,2)),"-")</f>
        <v>-8.08</v>
      </c>
    </row>
    <row r="69" spans="1:12" x14ac:dyDescent="0.2">
      <c r="A69" s="15">
        <v>66</v>
      </c>
      <c r="B69" s="16" t="s">
        <v>143</v>
      </c>
      <c r="C69" s="16" t="s">
        <v>144</v>
      </c>
      <c r="D69" s="15" t="s">
        <v>76</v>
      </c>
      <c r="E69" s="11">
        <f>IFERROR(IF(ISBLANK(INDEX(Date_unitati!$AG:$AG,MATCH($B69,Date_unitati!$B:$B,0))),"-",INDEX(Date_unitati!$AG:$AG,MATCH($B69,Date_unitati!$B:$B,0))),"-")</f>
        <v>53.488372093023301</v>
      </c>
      <c r="F69" s="11">
        <f>IFERROR(IF(ISBLANK(INDEX(Date_unitati!$AH:$AH,MATCH($B69,Date_unitati!$B:$B,0))),"-",INDEX(Date_unitati!$AH:$AH,MATCH($B69,Date_unitati!$B:$B,0))),"-")</f>
        <v>78.787878787878796</v>
      </c>
      <c r="G69" s="11">
        <f>IFERROR(IF(ISBLANK(INDEX(Date_unitati!$AI:$AI,MATCH($B69,Date_unitati!$B:$B,0))),"-",INDEX(Date_unitati!$AI:$AI,MATCH($B69,Date_unitati!$B:$B,0))),"-")</f>
        <v>80.5555555555556</v>
      </c>
      <c r="H69" s="11">
        <f>IFERROR(IF(ISBLANK(INDEX(Date_unitati!$AJ:$AJ,MATCH($B69,Date_unitati!$B:$B,0))),"-",INDEX(Date_unitati!$AJ:$AJ,MATCH($B69,Date_unitati!$B:$B,0))),"-")</f>
        <v>63.076923076923102</v>
      </c>
      <c r="I69" s="11">
        <f>IFERROR(IF(ISBLANK(INDEX(Date_unitati!$AK:$AK,MATCH($B69,Date_unitati!$B:$B,0))),"-",INDEX(Date_unitati!$AK:$AK,MATCH($B69,Date_unitati!$B:$B,0))),"-")</f>
        <v>66.6666666666667</v>
      </c>
      <c r="J69" s="11">
        <f>IFERROR(IF(ISBLANK(INDEX(Date_unitati!$AL:$AL,MATCH($B69,Date_unitati!$B:$B,0))),"-",INDEX(Date_unitati!$AL:$AL,MATCH($B69,Date_unitati!$B:$B,0))),"-")</f>
        <v>55.5555555555556</v>
      </c>
      <c r="K69" s="11">
        <f>IFERROR(IF(ISBLANK(INDEX(Date_unitati!$AM:$AM,MATCH($B69,Date_unitati!$B:$B,0))),"-",INDEX(Date_unitati!$AM:$AM,MATCH($B69,Date_unitati!$B:$B,0))),"-")</f>
        <v>54.054054054054099</v>
      </c>
      <c r="L69" s="11">
        <f t="shared" si="2"/>
        <v>0.56999999999999995</v>
      </c>
    </row>
    <row r="70" spans="1:12" x14ac:dyDescent="0.2">
      <c r="A70" s="15">
        <v>67</v>
      </c>
      <c r="B70" s="16" t="s">
        <v>120</v>
      </c>
      <c r="C70" s="16" t="s">
        <v>121</v>
      </c>
      <c r="D70" s="15" t="s">
        <v>76</v>
      </c>
      <c r="E70" s="11">
        <f>IFERROR(IF(ISBLANK(INDEX(Date_unitati!$AG:$AG,MATCH($B70,Date_unitati!$B:$B,0))),"-",INDEX(Date_unitati!$AG:$AG,MATCH($B70,Date_unitati!$B:$B,0))),"-")</f>
        <v>61.904761904761898</v>
      </c>
      <c r="F70" s="11">
        <f>IFERROR(IF(ISBLANK(INDEX(Date_unitati!$AH:$AH,MATCH($B70,Date_unitati!$B:$B,0))),"-",INDEX(Date_unitati!$AH:$AH,MATCH($B70,Date_unitati!$B:$B,0))),"-")</f>
        <v>64.285714285714306</v>
      </c>
      <c r="G70" s="11">
        <f>IFERROR(IF(ISBLANK(INDEX(Date_unitati!$AI:$AI,MATCH($B70,Date_unitati!$B:$B,0))),"-",INDEX(Date_unitati!$AI:$AI,MATCH($B70,Date_unitati!$B:$B,0))),"-")</f>
        <v>76.470588235294102</v>
      </c>
      <c r="H70" s="11">
        <f>IFERROR(IF(ISBLANK(INDEX(Date_unitati!$AJ:$AJ,MATCH($B70,Date_unitati!$B:$B,0))),"-",INDEX(Date_unitati!$AJ:$AJ,MATCH($B70,Date_unitati!$B:$B,0))),"-")</f>
        <v>53.3333333333333</v>
      </c>
      <c r="I70" s="11">
        <f>IFERROR(IF(ISBLANK(INDEX(Date_unitati!$AK:$AK,MATCH($B70,Date_unitati!$B:$B,0))),"-",INDEX(Date_unitati!$AK:$AK,MATCH($B70,Date_unitati!$B:$B,0))),"-")</f>
        <v>69.230769230769198</v>
      </c>
      <c r="J70" s="11">
        <f>IFERROR(IF(ISBLANK(INDEX(Date_unitati!$AL:$AL,MATCH($B70,Date_unitati!$B:$B,0))),"-",INDEX(Date_unitati!$AL:$AL,MATCH($B70,Date_unitati!$B:$B,0))),"-")</f>
        <v>76.923076923076906</v>
      </c>
      <c r="K70" s="11">
        <f>IFERROR(IF(ISBLANK(INDEX(Date_unitati!$AM:$AM,MATCH($B70,Date_unitati!$B:$B,0))),"-",INDEX(Date_unitati!$AM:$AM,MATCH($B70,Date_unitati!$B:$B,0))),"-")</f>
        <v>53.846153846153904</v>
      </c>
      <c r="L70" s="11">
        <f t="shared" si="2"/>
        <v>-8.06</v>
      </c>
    </row>
    <row r="71" spans="1:12" x14ac:dyDescent="0.2">
      <c r="A71" s="15">
        <v>68</v>
      </c>
      <c r="B71" s="16" t="s">
        <v>159</v>
      </c>
      <c r="C71" s="16" t="s">
        <v>160</v>
      </c>
      <c r="D71" s="15" t="s">
        <v>76</v>
      </c>
      <c r="E71" s="11">
        <f>IFERROR(IF(ISBLANK(INDEX(Date_unitati!$AG:$AG,MATCH($B71,Date_unitati!$B:$B,0))),"-",INDEX(Date_unitati!$AG:$AG,MATCH($B71,Date_unitati!$B:$B,0))),"-")</f>
        <v>88.8888888888889</v>
      </c>
      <c r="F71" s="11">
        <f>IFERROR(IF(ISBLANK(INDEX(Date_unitati!$AH:$AH,MATCH($B71,Date_unitati!$B:$B,0))),"-",INDEX(Date_unitati!$AH:$AH,MATCH($B71,Date_unitati!$B:$B,0))),"-")</f>
        <v>80</v>
      </c>
      <c r="G71" s="11">
        <f>IFERROR(IF(ISBLANK(INDEX(Date_unitati!$AI:$AI,MATCH($B71,Date_unitati!$B:$B,0))),"-",INDEX(Date_unitati!$AI:$AI,MATCH($B71,Date_unitati!$B:$B,0))),"-")</f>
        <v>92.857142857142904</v>
      </c>
      <c r="H71" s="11">
        <f>IFERROR(IF(ISBLANK(INDEX(Date_unitati!$AJ:$AJ,MATCH($B71,Date_unitati!$B:$B,0))),"-",INDEX(Date_unitati!$AJ:$AJ,MATCH($B71,Date_unitati!$B:$B,0))),"-")</f>
        <v>50</v>
      </c>
      <c r="I71" s="11">
        <f>IFERROR(IF(ISBLANK(INDEX(Date_unitati!$AK:$AK,MATCH($B71,Date_unitati!$B:$B,0))),"-",INDEX(Date_unitati!$AK:$AK,MATCH($B71,Date_unitati!$B:$B,0))),"-")</f>
        <v>87.5</v>
      </c>
      <c r="J71" s="11">
        <f>IFERROR(IF(ISBLANK(INDEX(Date_unitati!$AL:$AL,MATCH($B71,Date_unitati!$B:$B,0))),"-",INDEX(Date_unitati!$AL:$AL,MATCH($B71,Date_unitati!$B:$B,0))),"-")</f>
        <v>66.6666666666667</v>
      </c>
      <c r="K71" s="11">
        <f>IFERROR(IF(ISBLANK(INDEX(Date_unitati!$AM:$AM,MATCH($B71,Date_unitati!$B:$B,0))),"-",INDEX(Date_unitati!$AM:$AM,MATCH($B71,Date_unitati!$B:$B,0))),"-")</f>
        <v>53.846153846153904</v>
      </c>
      <c r="L71" s="11">
        <f t="shared" si="2"/>
        <v>-35.04</v>
      </c>
    </row>
    <row r="72" spans="1:12" x14ac:dyDescent="0.2">
      <c r="A72" s="15">
        <v>69</v>
      </c>
      <c r="B72" s="16" t="s">
        <v>239</v>
      </c>
      <c r="C72" s="16" t="s">
        <v>240</v>
      </c>
      <c r="D72" s="15" t="s">
        <v>76</v>
      </c>
      <c r="E72" s="11">
        <f>IFERROR(IF(ISBLANK(INDEX(Date_unitati!$AG:$AG,MATCH($B72,Date_unitati!$B:$B,0))),"-",INDEX(Date_unitati!$AG:$AG,MATCH($B72,Date_unitati!$B:$B,0))),"-")</f>
        <v>73.076923076923094</v>
      </c>
      <c r="F72" s="11">
        <f>IFERROR(IF(ISBLANK(INDEX(Date_unitati!$AH:$AH,MATCH($B72,Date_unitati!$B:$B,0))),"-",INDEX(Date_unitati!$AH:$AH,MATCH($B72,Date_unitati!$B:$B,0))),"-")</f>
        <v>46.153846153846203</v>
      </c>
      <c r="G72" s="11">
        <f>IFERROR(IF(ISBLANK(INDEX(Date_unitati!$AI:$AI,MATCH($B72,Date_unitati!$B:$B,0))),"-",INDEX(Date_unitati!$AI:$AI,MATCH($B72,Date_unitati!$B:$B,0))),"-")</f>
        <v>57.575757575757599</v>
      </c>
      <c r="H72" s="11">
        <f>IFERROR(IF(ISBLANK(INDEX(Date_unitati!$AJ:$AJ,MATCH($B72,Date_unitati!$B:$B,0))),"-",INDEX(Date_unitati!$AJ:$AJ,MATCH($B72,Date_unitati!$B:$B,0))),"-")</f>
        <v>40</v>
      </c>
      <c r="I72" s="11">
        <f>IFERROR(IF(ISBLANK(INDEX(Date_unitati!$AK:$AK,MATCH($B72,Date_unitati!$B:$B,0))),"-",INDEX(Date_unitati!$AK:$AK,MATCH($B72,Date_unitati!$B:$B,0))),"-")</f>
        <v>60.869565217391298</v>
      </c>
      <c r="J72" s="11">
        <f>IFERROR(IF(ISBLANK(INDEX(Date_unitati!$AL:$AL,MATCH($B72,Date_unitati!$B:$B,0))),"-",INDEX(Date_unitati!$AL:$AL,MATCH($B72,Date_unitati!$B:$B,0))),"-")</f>
        <v>61.538461538461497</v>
      </c>
      <c r="K72" s="11">
        <f>IFERROR(IF(ISBLANK(INDEX(Date_unitati!$AM:$AM,MATCH($B72,Date_unitati!$B:$B,0))),"-",INDEX(Date_unitati!$AM:$AM,MATCH($B72,Date_unitati!$B:$B,0))),"-")</f>
        <v>52.459016393442603</v>
      </c>
      <c r="L72" s="11">
        <f t="shared" si="2"/>
        <v>-20.62</v>
      </c>
    </row>
    <row r="73" spans="1:12" x14ac:dyDescent="0.2">
      <c r="A73" s="15">
        <v>70</v>
      </c>
      <c r="B73" s="16" t="s">
        <v>81</v>
      </c>
      <c r="C73" s="16" t="s">
        <v>82</v>
      </c>
      <c r="D73" s="15" t="s">
        <v>76</v>
      </c>
      <c r="E73" s="11">
        <f>IFERROR(IF(ISBLANK(INDEX(Date_unitati!$AG:$AG,MATCH($B73,Date_unitati!$B:$B,0))),"-",INDEX(Date_unitati!$AG:$AG,MATCH($B73,Date_unitati!$B:$B,0))),"-")</f>
        <v>57.142857142857103</v>
      </c>
      <c r="F73" s="11">
        <f>IFERROR(IF(ISBLANK(INDEX(Date_unitati!$AH:$AH,MATCH($B73,Date_unitati!$B:$B,0))),"-",INDEX(Date_unitati!$AH:$AH,MATCH($B73,Date_unitati!$B:$B,0))),"-")</f>
        <v>65</v>
      </c>
      <c r="G73" s="11">
        <f>IFERROR(IF(ISBLANK(INDEX(Date_unitati!$AI:$AI,MATCH($B73,Date_unitati!$B:$B,0))),"-",INDEX(Date_unitati!$AI:$AI,MATCH($B73,Date_unitati!$B:$B,0))),"-")</f>
        <v>62.5</v>
      </c>
      <c r="H73" s="11">
        <f>IFERROR(IF(ISBLANK(INDEX(Date_unitati!$AJ:$AJ,MATCH($B73,Date_unitati!$B:$B,0))),"-",INDEX(Date_unitati!$AJ:$AJ,MATCH($B73,Date_unitati!$B:$B,0))),"-")</f>
        <v>57.142857142857103</v>
      </c>
      <c r="I73" s="11">
        <f>IFERROR(IF(ISBLANK(INDEX(Date_unitati!$AK:$AK,MATCH($B73,Date_unitati!$B:$B,0))),"-",INDEX(Date_unitati!$AK:$AK,MATCH($B73,Date_unitati!$B:$B,0))),"-")</f>
        <v>60</v>
      </c>
      <c r="J73" s="11">
        <f>IFERROR(IF(ISBLANK(INDEX(Date_unitati!$AL:$AL,MATCH($B73,Date_unitati!$B:$B,0))),"-",INDEX(Date_unitati!$AL:$AL,MATCH($B73,Date_unitati!$B:$B,0))),"-")</f>
        <v>36.842105263157897</v>
      </c>
      <c r="K73" s="11">
        <f>IFERROR(IF(ISBLANK(INDEX(Date_unitati!$AM:$AM,MATCH($B73,Date_unitati!$B:$B,0))),"-",INDEX(Date_unitati!$AM:$AM,MATCH($B73,Date_unitati!$B:$B,0))),"-")</f>
        <v>52.380952380952401</v>
      </c>
      <c r="L73" s="11">
        <f t="shared" si="2"/>
        <v>-4.76</v>
      </c>
    </row>
    <row r="74" spans="1:12" x14ac:dyDescent="0.2">
      <c r="A74" s="15">
        <v>71</v>
      </c>
      <c r="B74" s="16" t="s">
        <v>253</v>
      </c>
      <c r="C74" s="16" t="s">
        <v>254</v>
      </c>
      <c r="D74" s="15" t="s">
        <v>76</v>
      </c>
      <c r="E74" s="11">
        <f>IFERROR(IF(ISBLANK(INDEX(Date_unitati!$AG:$AG,MATCH($B74,Date_unitati!$B:$B,0))),"-",INDEX(Date_unitati!$AG:$AG,MATCH($B74,Date_unitati!$B:$B,0))),"-")</f>
        <v>100</v>
      </c>
      <c r="F74" s="11">
        <f>IFERROR(IF(ISBLANK(INDEX(Date_unitati!$AH:$AH,MATCH($B74,Date_unitati!$B:$B,0))),"-",INDEX(Date_unitati!$AH:$AH,MATCH($B74,Date_unitati!$B:$B,0))),"-")</f>
        <v>0</v>
      </c>
      <c r="G74" s="11">
        <f>IFERROR(IF(ISBLANK(INDEX(Date_unitati!$AI:$AI,MATCH($B74,Date_unitati!$B:$B,0))),"-",INDEX(Date_unitati!$AI:$AI,MATCH($B74,Date_unitati!$B:$B,0))),"-")</f>
        <v>57.142857142857103</v>
      </c>
      <c r="H74" s="11">
        <f>IFERROR(IF(ISBLANK(INDEX(Date_unitati!$AJ:$AJ,MATCH($B74,Date_unitati!$B:$B,0))),"-",INDEX(Date_unitati!$AJ:$AJ,MATCH($B74,Date_unitati!$B:$B,0))),"-")</f>
        <v>66.6666666666667</v>
      </c>
      <c r="I74" s="11">
        <f>IFERROR(IF(ISBLANK(INDEX(Date_unitati!$AK:$AK,MATCH($B74,Date_unitati!$B:$B,0))),"-",INDEX(Date_unitati!$AK:$AK,MATCH($B74,Date_unitati!$B:$B,0))),"-")</f>
        <v>0</v>
      </c>
      <c r="J74" s="11">
        <f>IFERROR(IF(ISBLANK(INDEX(Date_unitati!$AL:$AL,MATCH($B74,Date_unitati!$B:$B,0))),"-",INDEX(Date_unitati!$AL:$AL,MATCH($B74,Date_unitati!$B:$B,0))),"-")</f>
        <v>60</v>
      </c>
      <c r="K74" s="11">
        <f>IFERROR(IF(ISBLANK(INDEX(Date_unitati!$AM:$AM,MATCH($B74,Date_unitati!$B:$B,0))),"-",INDEX(Date_unitati!$AM:$AM,MATCH($B74,Date_unitati!$B:$B,0))),"-")</f>
        <v>50</v>
      </c>
      <c r="L74" s="11">
        <f t="shared" si="2"/>
        <v>-50</v>
      </c>
    </row>
    <row r="75" spans="1:12" x14ac:dyDescent="0.2">
      <c r="A75" s="15">
        <v>72</v>
      </c>
      <c r="B75" s="16" t="s">
        <v>161</v>
      </c>
      <c r="C75" s="16" t="s">
        <v>162</v>
      </c>
      <c r="D75" s="15" t="s">
        <v>76</v>
      </c>
      <c r="E75" s="11">
        <f>IFERROR(IF(ISBLANK(INDEX(Date_unitati!$AG:$AG,MATCH($B75,Date_unitati!$B:$B,0))),"-",INDEX(Date_unitati!$AG:$AG,MATCH($B75,Date_unitati!$B:$B,0))),"-")</f>
        <v>45.454545454545503</v>
      </c>
      <c r="F75" s="11">
        <f>IFERROR(IF(ISBLANK(INDEX(Date_unitati!$AH:$AH,MATCH($B75,Date_unitati!$B:$B,0))),"-",INDEX(Date_unitati!$AH:$AH,MATCH($B75,Date_unitati!$B:$B,0))),"-")</f>
        <v>25</v>
      </c>
      <c r="G75" s="11">
        <f>IFERROR(IF(ISBLANK(INDEX(Date_unitati!$AI:$AI,MATCH($B75,Date_unitati!$B:$B,0))),"-",INDEX(Date_unitati!$AI:$AI,MATCH($B75,Date_unitati!$B:$B,0))),"-")</f>
        <v>60</v>
      </c>
      <c r="H75" s="11">
        <f>IFERROR(IF(ISBLANK(INDEX(Date_unitati!$AJ:$AJ,MATCH($B75,Date_unitati!$B:$B,0))),"-",INDEX(Date_unitati!$AJ:$AJ,MATCH($B75,Date_unitati!$B:$B,0))),"-")</f>
        <v>36.363636363636402</v>
      </c>
      <c r="I75" s="11">
        <f>IFERROR(IF(ISBLANK(INDEX(Date_unitati!$AK:$AK,MATCH($B75,Date_unitati!$B:$B,0))),"-",INDEX(Date_unitati!$AK:$AK,MATCH($B75,Date_unitati!$B:$B,0))),"-")</f>
        <v>38.461538461538503</v>
      </c>
      <c r="J75" s="11">
        <f>IFERROR(IF(ISBLANK(INDEX(Date_unitati!$AL:$AL,MATCH($B75,Date_unitati!$B:$B,0))),"-",INDEX(Date_unitati!$AL:$AL,MATCH($B75,Date_unitati!$B:$B,0))),"-")</f>
        <v>50</v>
      </c>
      <c r="K75" s="11">
        <f>IFERROR(IF(ISBLANK(INDEX(Date_unitati!$AM:$AM,MATCH($B75,Date_unitati!$B:$B,0))),"-",INDEX(Date_unitati!$AM:$AM,MATCH($B75,Date_unitati!$B:$B,0))),"-")</f>
        <v>50</v>
      </c>
      <c r="L75" s="11">
        <f t="shared" si="2"/>
        <v>4.55</v>
      </c>
    </row>
    <row r="76" spans="1:12" x14ac:dyDescent="0.2">
      <c r="A76" s="15">
        <v>73</v>
      </c>
      <c r="B76" s="16" t="s">
        <v>255</v>
      </c>
      <c r="C76" s="16" t="s">
        <v>256</v>
      </c>
      <c r="D76" s="15" t="s">
        <v>76</v>
      </c>
      <c r="E76" s="11">
        <f>IFERROR(IF(ISBLANK(INDEX(Date_unitati!$AG:$AG,MATCH($B76,Date_unitati!$B:$B,0))),"-",INDEX(Date_unitati!$AG:$AG,MATCH($B76,Date_unitati!$B:$B,0))),"-")</f>
        <v>57.142857142857103</v>
      </c>
      <c r="F76" s="11">
        <f>IFERROR(IF(ISBLANK(INDEX(Date_unitati!$AH:$AH,MATCH($B76,Date_unitati!$B:$B,0))),"-",INDEX(Date_unitati!$AH:$AH,MATCH($B76,Date_unitati!$B:$B,0))),"-")</f>
        <v>67.857142857142904</v>
      </c>
      <c r="G76" s="11">
        <f>IFERROR(IF(ISBLANK(INDEX(Date_unitati!$AI:$AI,MATCH($B76,Date_unitati!$B:$B,0))),"-",INDEX(Date_unitati!$AI:$AI,MATCH($B76,Date_unitati!$B:$B,0))),"-")</f>
        <v>69.565217391304301</v>
      </c>
      <c r="H76" s="11">
        <f>IFERROR(IF(ISBLANK(INDEX(Date_unitati!$AJ:$AJ,MATCH($B76,Date_unitati!$B:$B,0))),"-",INDEX(Date_unitati!$AJ:$AJ,MATCH($B76,Date_unitati!$B:$B,0))),"-")</f>
        <v>40</v>
      </c>
      <c r="I76" s="11">
        <f>IFERROR(IF(ISBLANK(INDEX(Date_unitati!$AK:$AK,MATCH($B76,Date_unitati!$B:$B,0))),"-",INDEX(Date_unitati!$AK:$AK,MATCH($B76,Date_unitati!$B:$B,0))),"-")</f>
        <v>55.172413793103402</v>
      </c>
      <c r="J76" s="11">
        <f>IFERROR(IF(ISBLANK(INDEX(Date_unitati!$AL:$AL,MATCH($B76,Date_unitati!$B:$B,0))),"-",INDEX(Date_unitati!$AL:$AL,MATCH($B76,Date_unitati!$B:$B,0))),"-")</f>
        <v>76.470588235294102</v>
      </c>
      <c r="K76" s="11">
        <f>IFERROR(IF(ISBLANK(INDEX(Date_unitati!$AM:$AM,MATCH($B76,Date_unitati!$B:$B,0))),"-",INDEX(Date_unitati!$AM:$AM,MATCH($B76,Date_unitati!$B:$B,0))),"-")</f>
        <v>50</v>
      </c>
      <c r="L76" s="11">
        <f t="shared" si="2"/>
        <v>-7.14</v>
      </c>
    </row>
    <row r="77" spans="1:12" x14ac:dyDescent="0.2">
      <c r="A77" s="15">
        <v>74</v>
      </c>
      <c r="B77" s="16" t="s">
        <v>168</v>
      </c>
      <c r="C77" s="16" t="s">
        <v>169</v>
      </c>
      <c r="D77" s="15" t="s">
        <v>76</v>
      </c>
      <c r="E77" s="11">
        <f>IFERROR(IF(ISBLANK(INDEX(Date_unitati!$AG:$AG,MATCH($B77,Date_unitati!$B:$B,0))),"-",INDEX(Date_unitati!$AG:$AG,MATCH($B77,Date_unitati!$B:$B,0))),"-")</f>
        <v>88.8888888888889</v>
      </c>
      <c r="F77" s="11">
        <f>IFERROR(IF(ISBLANK(INDEX(Date_unitati!$AH:$AH,MATCH($B77,Date_unitati!$B:$B,0))),"-",INDEX(Date_unitati!$AH:$AH,MATCH($B77,Date_unitati!$B:$B,0))),"-")</f>
        <v>66.6666666666667</v>
      </c>
      <c r="G77" s="11">
        <f>IFERROR(IF(ISBLANK(INDEX(Date_unitati!$AI:$AI,MATCH($B77,Date_unitati!$B:$B,0))),"-",INDEX(Date_unitati!$AI:$AI,MATCH($B77,Date_unitati!$B:$B,0))),"-")</f>
        <v>40</v>
      </c>
      <c r="H77" s="11">
        <f>IFERROR(IF(ISBLANK(INDEX(Date_unitati!$AJ:$AJ,MATCH($B77,Date_unitati!$B:$B,0))),"-",INDEX(Date_unitati!$AJ:$AJ,MATCH($B77,Date_unitati!$B:$B,0))),"-")</f>
        <v>68.75</v>
      </c>
      <c r="I77" s="11">
        <f>IFERROR(IF(ISBLANK(INDEX(Date_unitati!$AK:$AK,MATCH($B77,Date_unitati!$B:$B,0))),"-",INDEX(Date_unitati!$AK:$AK,MATCH($B77,Date_unitati!$B:$B,0))),"-")</f>
        <v>27.272727272727298</v>
      </c>
      <c r="J77" s="11">
        <f>IFERROR(IF(ISBLANK(INDEX(Date_unitati!$AL:$AL,MATCH($B77,Date_unitati!$B:$B,0))),"-",INDEX(Date_unitati!$AL:$AL,MATCH($B77,Date_unitati!$B:$B,0))),"-")</f>
        <v>44.4444444444444</v>
      </c>
      <c r="K77" s="11">
        <f>IFERROR(IF(ISBLANK(INDEX(Date_unitati!$AM:$AM,MATCH($B77,Date_unitati!$B:$B,0))),"-",INDEX(Date_unitati!$AM:$AM,MATCH($B77,Date_unitati!$B:$B,0))),"-")</f>
        <v>50</v>
      </c>
      <c r="L77" s="11">
        <f t="shared" si="2"/>
        <v>-38.89</v>
      </c>
    </row>
    <row r="78" spans="1:12" x14ac:dyDescent="0.2">
      <c r="A78" s="15">
        <v>75</v>
      </c>
      <c r="B78" s="16" t="s">
        <v>156</v>
      </c>
      <c r="C78" s="16" t="s">
        <v>157</v>
      </c>
      <c r="D78" s="15" t="s">
        <v>76</v>
      </c>
      <c r="E78" s="11">
        <f>IFERROR(IF(ISBLANK(INDEX(Date_unitati!$AG:$AG,MATCH($B78,Date_unitati!$B:$B,0))),"-",INDEX(Date_unitati!$AG:$AG,MATCH($B78,Date_unitati!$B:$B,0))),"-")</f>
        <v>44.4444444444444</v>
      </c>
      <c r="F78" s="11">
        <f>IFERROR(IF(ISBLANK(INDEX(Date_unitati!$AH:$AH,MATCH($B78,Date_unitati!$B:$B,0))),"-",INDEX(Date_unitati!$AH:$AH,MATCH($B78,Date_unitati!$B:$B,0))),"-")</f>
        <v>0</v>
      </c>
      <c r="G78" s="11">
        <f>IFERROR(IF(ISBLANK(INDEX(Date_unitati!$AI:$AI,MATCH($B78,Date_unitati!$B:$B,0))),"-",INDEX(Date_unitati!$AI:$AI,MATCH($B78,Date_unitati!$B:$B,0))),"-")</f>
        <v>66.6666666666667</v>
      </c>
      <c r="H78" s="11">
        <f>IFERROR(IF(ISBLANK(INDEX(Date_unitati!$AJ:$AJ,MATCH($B78,Date_unitati!$B:$B,0))),"-",INDEX(Date_unitati!$AJ:$AJ,MATCH($B78,Date_unitati!$B:$B,0))),"-")</f>
        <v>14.285714285714301</v>
      </c>
      <c r="I78" s="11">
        <f>IFERROR(IF(ISBLANK(INDEX(Date_unitati!$AK:$AK,MATCH($B78,Date_unitati!$B:$B,0))),"-",INDEX(Date_unitati!$AK:$AK,MATCH($B78,Date_unitati!$B:$B,0))),"-")</f>
        <v>33.3333333333333</v>
      </c>
      <c r="J78" s="11">
        <f>IFERROR(IF(ISBLANK(INDEX(Date_unitati!$AL:$AL,MATCH($B78,Date_unitati!$B:$B,0))),"-",INDEX(Date_unitati!$AL:$AL,MATCH($B78,Date_unitati!$B:$B,0))),"-")</f>
        <v>85.714285714285694</v>
      </c>
      <c r="K78" s="11">
        <f>IFERROR(IF(ISBLANK(INDEX(Date_unitati!$AM:$AM,MATCH($B78,Date_unitati!$B:$B,0))),"-",INDEX(Date_unitati!$AM:$AM,MATCH($B78,Date_unitati!$B:$B,0))),"-")</f>
        <v>50</v>
      </c>
      <c r="L78" s="11">
        <f t="shared" si="2"/>
        <v>5.56</v>
      </c>
    </row>
    <row r="79" spans="1:12" x14ac:dyDescent="0.2">
      <c r="A79" s="15">
        <v>76</v>
      </c>
      <c r="B79" s="16" t="s">
        <v>86</v>
      </c>
      <c r="C79" s="16" t="s">
        <v>87</v>
      </c>
      <c r="D79" s="15" t="s">
        <v>76</v>
      </c>
      <c r="E79" s="11">
        <f>IFERROR(IF(ISBLANK(INDEX(Date_unitati!$AG:$AG,MATCH($B79,Date_unitati!$B:$B,0))),"-",INDEX(Date_unitati!$AG:$AG,MATCH($B79,Date_unitati!$B:$B,0))),"-")</f>
        <v>54.545454545454497</v>
      </c>
      <c r="F79" s="11">
        <f>IFERROR(IF(ISBLANK(INDEX(Date_unitati!$AH:$AH,MATCH($B79,Date_unitati!$B:$B,0))),"-",INDEX(Date_unitati!$AH:$AH,MATCH($B79,Date_unitati!$B:$B,0))),"-")</f>
        <v>40</v>
      </c>
      <c r="G79" s="11">
        <f>IFERROR(IF(ISBLANK(INDEX(Date_unitati!$AI:$AI,MATCH($B79,Date_unitati!$B:$B,0))),"-",INDEX(Date_unitati!$AI:$AI,MATCH($B79,Date_unitati!$B:$B,0))),"-")</f>
        <v>50</v>
      </c>
      <c r="H79" s="11">
        <f>IFERROR(IF(ISBLANK(INDEX(Date_unitati!$AJ:$AJ,MATCH($B79,Date_unitati!$B:$B,0))),"-",INDEX(Date_unitati!$AJ:$AJ,MATCH($B79,Date_unitati!$B:$B,0))),"-")</f>
        <v>25</v>
      </c>
      <c r="I79" s="11">
        <f>IFERROR(IF(ISBLANK(INDEX(Date_unitati!$AK:$AK,MATCH($B79,Date_unitati!$B:$B,0))),"-",INDEX(Date_unitati!$AK:$AK,MATCH($B79,Date_unitati!$B:$B,0))),"-")</f>
        <v>63.636363636363598</v>
      </c>
      <c r="J79" s="11">
        <f>IFERROR(IF(ISBLANK(INDEX(Date_unitati!$AL:$AL,MATCH($B79,Date_unitati!$B:$B,0))),"-",INDEX(Date_unitati!$AL:$AL,MATCH($B79,Date_unitati!$B:$B,0))),"-")</f>
        <v>60</v>
      </c>
      <c r="K79" s="11">
        <f>IFERROR(IF(ISBLANK(INDEX(Date_unitati!$AM:$AM,MATCH($B79,Date_unitati!$B:$B,0))),"-",INDEX(Date_unitati!$AM:$AM,MATCH($B79,Date_unitati!$B:$B,0))),"-")</f>
        <v>50</v>
      </c>
      <c r="L79" s="11">
        <f t="shared" si="2"/>
        <v>-4.55</v>
      </c>
    </row>
    <row r="80" spans="1:12" x14ac:dyDescent="0.2">
      <c r="A80" s="15">
        <v>77</v>
      </c>
      <c r="B80" s="16" t="s">
        <v>182</v>
      </c>
      <c r="C80" s="16" t="s">
        <v>183</v>
      </c>
      <c r="D80" s="15" t="s">
        <v>76</v>
      </c>
      <c r="E80" s="11">
        <f>IFERROR(IF(ISBLANK(INDEX(Date_unitati!$AG:$AG,MATCH($B80,Date_unitati!$B:$B,0))),"-",INDEX(Date_unitati!$AG:$AG,MATCH($B80,Date_unitati!$B:$B,0))),"-")</f>
        <v>63.636363636363598</v>
      </c>
      <c r="F80" s="11">
        <f>IFERROR(IF(ISBLANK(INDEX(Date_unitati!$AH:$AH,MATCH($B80,Date_unitati!$B:$B,0))),"-",INDEX(Date_unitati!$AH:$AH,MATCH($B80,Date_unitati!$B:$B,0))),"-")</f>
        <v>84.210526315789494</v>
      </c>
      <c r="G80" s="11">
        <f>IFERROR(IF(ISBLANK(INDEX(Date_unitati!$AI:$AI,MATCH($B80,Date_unitati!$B:$B,0))),"-",INDEX(Date_unitati!$AI:$AI,MATCH($B80,Date_unitati!$B:$B,0))),"-")</f>
        <v>85.714285714285694</v>
      </c>
      <c r="H80" s="11">
        <f>IFERROR(IF(ISBLANK(INDEX(Date_unitati!$AJ:$AJ,MATCH($B80,Date_unitati!$B:$B,0))),"-",INDEX(Date_unitati!$AJ:$AJ,MATCH($B80,Date_unitati!$B:$B,0))),"-")</f>
        <v>53.3333333333333</v>
      </c>
      <c r="I80" s="11">
        <f>IFERROR(IF(ISBLANK(INDEX(Date_unitati!$AK:$AK,MATCH($B80,Date_unitati!$B:$B,0))),"-",INDEX(Date_unitati!$AK:$AK,MATCH($B80,Date_unitati!$B:$B,0))),"-")</f>
        <v>84.615384615384599</v>
      </c>
      <c r="J80" s="11">
        <f>IFERROR(IF(ISBLANK(INDEX(Date_unitati!$AL:$AL,MATCH($B80,Date_unitati!$B:$B,0))),"-",INDEX(Date_unitati!$AL:$AL,MATCH($B80,Date_unitati!$B:$B,0))),"-")</f>
        <v>81.25</v>
      </c>
      <c r="K80" s="11">
        <f>IFERROR(IF(ISBLANK(INDEX(Date_unitati!$AM:$AM,MATCH($B80,Date_unitati!$B:$B,0))),"-",INDEX(Date_unitati!$AM:$AM,MATCH($B80,Date_unitati!$B:$B,0))),"-")</f>
        <v>50</v>
      </c>
      <c r="L80" s="11">
        <f t="shared" si="2"/>
        <v>-13.64</v>
      </c>
    </row>
    <row r="81" spans="1:12" x14ac:dyDescent="0.2">
      <c r="A81" s="15">
        <v>78</v>
      </c>
      <c r="B81" s="16" t="s">
        <v>236</v>
      </c>
      <c r="C81" s="16" t="s">
        <v>91</v>
      </c>
      <c r="D81" s="15" t="s">
        <v>64</v>
      </c>
      <c r="E81" s="11">
        <f>IFERROR(IF(ISBLANK(INDEX(Date_unitati!$AG:$AG,MATCH($B81,Date_unitati!$B:$B,0))),"-",INDEX(Date_unitati!$AG:$AG,MATCH($B81,Date_unitati!$B:$B,0))),"-")</f>
        <v>42.307692307692299</v>
      </c>
      <c r="F81" s="11">
        <f>IFERROR(IF(ISBLANK(INDEX(Date_unitati!$AH:$AH,MATCH($B81,Date_unitati!$B:$B,0))),"-",INDEX(Date_unitati!$AH:$AH,MATCH($B81,Date_unitati!$B:$B,0))),"-")</f>
        <v>68.571428571428598</v>
      </c>
      <c r="G81" s="11">
        <f>IFERROR(IF(ISBLANK(INDEX(Date_unitati!$AI:$AI,MATCH($B81,Date_unitati!$B:$B,0))),"-",INDEX(Date_unitati!$AI:$AI,MATCH($B81,Date_unitati!$B:$B,0))),"-")</f>
        <v>73.913043478260903</v>
      </c>
      <c r="H81" s="11">
        <f>IFERROR(IF(ISBLANK(INDEX(Date_unitati!$AJ:$AJ,MATCH($B81,Date_unitati!$B:$B,0))),"-",INDEX(Date_unitati!$AJ:$AJ,MATCH($B81,Date_unitati!$B:$B,0))),"-")</f>
        <v>45.454545454545503</v>
      </c>
      <c r="I81" s="11">
        <f>IFERROR(IF(ISBLANK(INDEX(Date_unitati!$AK:$AK,MATCH($B81,Date_unitati!$B:$B,0))),"-",INDEX(Date_unitati!$AK:$AK,MATCH($B81,Date_unitati!$B:$B,0))),"-")</f>
        <v>48.648648648648702</v>
      </c>
      <c r="J81" s="11">
        <f>IFERROR(IF(ISBLANK(INDEX(Date_unitati!$AL:$AL,MATCH($B81,Date_unitati!$B:$B,0))),"-",INDEX(Date_unitati!$AL:$AL,MATCH($B81,Date_unitati!$B:$B,0))),"-")</f>
        <v>56</v>
      </c>
      <c r="K81" s="11">
        <f>IFERROR(IF(ISBLANK(INDEX(Date_unitati!$AM:$AM,MATCH($B81,Date_unitati!$B:$B,0))),"-",INDEX(Date_unitati!$AM:$AM,MATCH($B81,Date_unitati!$B:$B,0))),"-")</f>
        <v>48.648648648648702</v>
      </c>
      <c r="L81" s="11">
        <f t="shared" si="2"/>
        <v>6.34</v>
      </c>
    </row>
    <row r="82" spans="1:12" x14ac:dyDescent="0.2">
      <c r="A82" s="15">
        <v>79</v>
      </c>
      <c r="B82" s="16" t="s">
        <v>74</v>
      </c>
      <c r="C82" s="16" t="s">
        <v>75</v>
      </c>
      <c r="D82" s="15" t="s">
        <v>76</v>
      </c>
      <c r="E82" s="11">
        <f>IFERROR(IF(ISBLANK(INDEX(Date_unitati!$AG:$AG,MATCH($B82,Date_unitati!$B:$B,0))),"-",INDEX(Date_unitati!$AG:$AG,MATCH($B82,Date_unitati!$B:$B,0))),"-")</f>
        <v>74.358974358974393</v>
      </c>
      <c r="F82" s="11">
        <f>IFERROR(IF(ISBLANK(INDEX(Date_unitati!$AH:$AH,MATCH($B82,Date_unitati!$B:$B,0))),"-",INDEX(Date_unitati!$AH:$AH,MATCH($B82,Date_unitati!$B:$B,0))),"-")</f>
        <v>76</v>
      </c>
      <c r="G82" s="11">
        <f>IFERROR(IF(ISBLANK(INDEX(Date_unitati!$AI:$AI,MATCH($B82,Date_unitati!$B:$B,0))),"-",INDEX(Date_unitati!$AI:$AI,MATCH($B82,Date_unitati!$B:$B,0))),"-")</f>
        <v>81.481481481481495</v>
      </c>
      <c r="H82" s="11">
        <f>IFERROR(IF(ISBLANK(INDEX(Date_unitati!$AJ:$AJ,MATCH($B82,Date_unitati!$B:$B,0))),"-",INDEX(Date_unitati!$AJ:$AJ,MATCH($B82,Date_unitati!$B:$B,0))),"-")</f>
        <v>88.8888888888889</v>
      </c>
      <c r="I82" s="11">
        <f>IFERROR(IF(ISBLANK(INDEX(Date_unitati!$AK:$AK,MATCH($B82,Date_unitati!$B:$B,0))),"-",INDEX(Date_unitati!$AK:$AK,MATCH($B82,Date_unitati!$B:$B,0))),"-")</f>
        <v>38.461538461538503</v>
      </c>
      <c r="J82" s="11">
        <f>IFERROR(IF(ISBLANK(INDEX(Date_unitati!$AL:$AL,MATCH($B82,Date_unitati!$B:$B,0))),"-",INDEX(Date_unitati!$AL:$AL,MATCH($B82,Date_unitati!$B:$B,0))),"-")</f>
        <v>68.571428571428598</v>
      </c>
      <c r="K82" s="11">
        <f>IFERROR(IF(ISBLANK(INDEX(Date_unitati!$AM:$AM,MATCH($B82,Date_unitati!$B:$B,0))),"-",INDEX(Date_unitati!$AM:$AM,MATCH($B82,Date_unitati!$B:$B,0))),"-")</f>
        <v>48.387096774193601</v>
      </c>
      <c r="L82" s="11">
        <f t="shared" si="2"/>
        <v>-25.97</v>
      </c>
    </row>
    <row r="83" spans="1:12" x14ac:dyDescent="0.2">
      <c r="A83" s="15">
        <v>80</v>
      </c>
      <c r="B83" s="16" t="s">
        <v>163</v>
      </c>
      <c r="C83" s="16" t="s">
        <v>164</v>
      </c>
      <c r="D83" s="15" t="s">
        <v>76</v>
      </c>
      <c r="E83" s="11">
        <f>IFERROR(IF(ISBLANK(INDEX(Date_unitati!$AG:$AG,MATCH($B83,Date_unitati!$B:$B,0))),"-",INDEX(Date_unitati!$AG:$AG,MATCH($B83,Date_unitati!$B:$B,0))),"-")</f>
        <v>45.454545454545503</v>
      </c>
      <c r="F83" s="11">
        <f>IFERROR(IF(ISBLANK(INDEX(Date_unitati!$AH:$AH,MATCH($B83,Date_unitati!$B:$B,0))),"-",INDEX(Date_unitati!$AH:$AH,MATCH($B83,Date_unitati!$B:$B,0))),"-")</f>
        <v>41.025641025641001</v>
      </c>
      <c r="G83" s="11">
        <f>IFERROR(IF(ISBLANK(INDEX(Date_unitati!$AI:$AI,MATCH($B83,Date_unitati!$B:$B,0))),"-",INDEX(Date_unitati!$AI:$AI,MATCH($B83,Date_unitati!$B:$B,0))),"-")</f>
        <v>60.526315789473699</v>
      </c>
      <c r="H83" s="11">
        <f>IFERROR(IF(ISBLANK(INDEX(Date_unitati!$AJ:$AJ,MATCH($B83,Date_unitati!$B:$B,0))),"-",INDEX(Date_unitati!$AJ:$AJ,MATCH($B83,Date_unitati!$B:$B,0))),"-")</f>
        <v>44</v>
      </c>
      <c r="I83" s="11">
        <f>IFERROR(IF(ISBLANK(INDEX(Date_unitati!$AK:$AK,MATCH($B83,Date_unitati!$B:$B,0))),"-",INDEX(Date_unitati!$AK:$AK,MATCH($B83,Date_unitati!$B:$B,0))),"-")</f>
        <v>44.1860465116279</v>
      </c>
      <c r="J83" s="11">
        <f>IFERROR(IF(ISBLANK(INDEX(Date_unitati!$AL:$AL,MATCH($B83,Date_unitati!$B:$B,0))),"-",INDEX(Date_unitati!$AL:$AL,MATCH($B83,Date_unitati!$B:$B,0))),"-")</f>
        <v>62.790697674418603</v>
      </c>
      <c r="K83" s="11">
        <f>IFERROR(IF(ISBLANK(INDEX(Date_unitati!$AM:$AM,MATCH($B83,Date_unitati!$B:$B,0))),"-",INDEX(Date_unitati!$AM:$AM,MATCH($B83,Date_unitati!$B:$B,0))),"-")</f>
        <v>47.9166666666667</v>
      </c>
      <c r="L83" s="11">
        <f t="shared" si="2"/>
        <v>2.46</v>
      </c>
    </row>
    <row r="84" spans="1:12" x14ac:dyDescent="0.2">
      <c r="A84" s="15">
        <v>81</v>
      </c>
      <c r="B84" s="16" t="s">
        <v>145</v>
      </c>
      <c r="C84" s="16" t="s">
        <v>66</v>
      </c>
      <c r="D84" s="15" t="s">
        <v>64</v>
      </c>
      <c r="E84" s="11">
        <f>IFERROR(IF(ISBLANK(INDEX(Date_unitati!$AG:$AG,MATCH($B84,Date_unitati!$B:$B,0))),"-",INDEX(Date_unitati!$AG:$AG,MATCH($B84,Date_unitati!$B:$B,0))),"-")</f>
        <v>48.484848484848499</v>
      </c>
      <c r="F84" s="11">
        <f>IFERROR(IF(ISBLANK(INDEX(Date_unitati!$AH:$AH,MATCH($B84,Date_unitati!$B:$B,0))),"-",INDEX(Date_unitati!$AH:$AH,MATCH($B84,Date_unitati!$B:$B,0))),"-")</f>
        <v>60</v>
      </c>
      <c r="G84" s="11">
        <f>IFERROR(IF(ISBLANK(INDEX(Date_unitati!$AI:$AI,MATCH($B84,Date_unitati!$B:$B,0))),"-",INDEX(Date_unitati!$AI:$AI,MATCH($B84,Date_unitati!$B:$B,0))),"-")</f>
        <v>60.714285714285701</v>
      </c>
      <c r="H84" s="11">
        <f>IFERROR(IF(ISBLANK(INDEX(Date_unitati!$AJ:$AJ,MATCH($B84,Date_unitati!$B:$B,0))),"-",INDEX(Date_unitati!$AJ:$AJ,MATCH($B84,Date_unitati!$B:$B,0))),"-")</f>
        <v>32.142857142857203</v>
      </c>
      <c r="I84" s="11">
        <f>IFERROR(IF(ISBLANK(INDEX(Date_unitati!$AK:$AK,MATCH($B84,Date_unitati!$B:$B,0))),"-",INDEX(Date_unitati!$AK:$AK,MATCH($B84,Date_unitati!$B:$B,0))),"-")</f>
        <v>55.5555555555556</v>
      </c>
      <c r="J84" s="11">
        <f>IFERROR(IF(ISBLANK(INDEX(Date_unitati!$AL:$AL,MATCH($B84,Date_unitati!$B:$B,0))),"-",INDEX(Date_unitati!$AL:$AL,MATCH($B84,Date_unitati!$B:$B,0))),"-")</f>
        <v>33.3333333333333</v>
      </c>
      <c r="K84" s="11">
        <f>IFERROR(IF(ISBLANK(INDEX(Date_unitati!$AM:$AM,MATCH($B84,Date_unitati!$B:$B,0))),"-",INDEX(Date_unitati!$AM:$AM,MATCH($B84,Date_unitati!$B:$B,0))),"-")</f>
        <v>47.058823529411796</v>
      </c>
      <c r="L84" s="11">
        <f t="shared" si="2"/>
        <v>-1.43</v>
      </c>
    </row>
    <row r="85" spans="1:12" x14ac:dyDescent="0.2">
      <c r="A85" s="15">
        <v>82</v>
      </c>
      <c r="B85" s="16" t="s">
        <v>216</v>
      </c>
      <c r="C85" s="16" t="s">
        <v>217</v>
      </c>
      <c r="D85" s="15" t="s">
        <v>76</v>
      </c>
      <c r="E85" s="11">
        <f>IFERROR(IF(ISBLANK(INDEX(Date_unitati!$AG:$AG,MATCH($B85,Date_unitati!$B:$B,0))),"-",INDEX(Date_unitati!$AG:$AG,MATCH($B85,Date_unitati!$B:$B,0))),"-")</f>
        <v>57.142857142857103</v>
      </c>
      <c r="F85" s="11">
        <f>IFERROR(IF(ISBLANK(INDEX(Date_unitati!$AH:$AH,MATCH($B85,Date_unitati!$B:$B,0))),"-",INDEX(Date_unitati!$AH:$AH,MATCH($B85,Date_unitati!$B:$B,0))),"-")</f>
        <v>50</v>
      </c>
      <c r="G85" s="11">
        <f>IFERROR(IF(ISBLANK(INDEX(Date_unitati!$AI:$AI,MATCH($B85,Date_unitati!$B:$B,0))),"-",INDEX(Date_unitati!$AI:$AI,MATCH($B85,Date_unitati!$B:$B,0))),"-")</f>
        <v>90</v>
      </c>
      <c r="H85" s="11">
        <f>IFERROR(IF(ISBLANK(INDEX(Date_unitati!$AJ:$AJ,MATCH($B85,Date_unitati!$B:$B,0))),"-",INDEX(Date_unitati!$AJ:$AJ,MATCH($B85,Date_unitati!$B:$B,0))),"-")</f>
        <v>57.142857142857103</v>
      </c>
      <c r="I85" s="11">
        <f>IFERROR(IF(ISBLANK(INDEX(Date_unitati!$AK:$AK,MATCH($B85,Date_unitati!$B:$B,0))),"-",INDEX(Date_unitati!$AK:$AK,MATCH($B85,Date_unitati!$B:$B,0))),"-")</f>
        <v>62.5</v>
      </c>
      <c r="J85" s="11">
        <f>IFERROR(IF(ISBLANK(INDEX(Date_unitati!$AL:$AL,MATCH($B85,Date_unitati!$B:$B,0))),"-",INDEX(Date_unitati!$AL:$AL,MATCH($B85,Date_unitati!$B:$B,0))),"-")</f>
        <v>80</v>
      </c>
      <c r="K85" s="11">
        <f>IFERROR(IF(ISBLANK(INDEX(Date_unitati!$AM:$AM,MATCH($B85,Date_unitati!$B:$B,0))),"-",INDEX(Date_unitati!$AM:$AM,MATCH($B85,Date_unitati!$B:$B,0))),"-")</f>
        <v>46.6666666666667</v>
      </c>
      <c r="L85" s="11">
        <f t="shared" si="2"/>
        <v>-10.48</v>
      </c>
    </row>
    <row r="86" spans="1:12" x14ac:dyDescent="0.2">
      <c r="A86" s="15">
        <v>83</v>
      </c>
      <c r="B86" s="16" t="s">
        <v>208</v>
      </c>
      <c r="C86" s="16" t="s">
        <v>209</v>
      </c>
      <c r="D86" s="15" t="s">
        <v>76</v>
      </c>
      <c r="E86" s="11">
        <f>IFERROR(IF(ISBLANK(INDEX(Date_unitati!$AG:$AG,MATCH($B86,Date_unitati!$B:$B,0))),"-",INDEX(Date_unitati!$AG:$AG,MATCH($B86,Date_unitati!$B:$B,0))),"-")</f>
        <v>35.714285714285701</v>
      </c>
      <c r="F86" s="11" t="str">
        <f>IFERROR(IF(ISBLANK(INDEX(Date_unitati!$AH:$AH,MATCH($B86,Date_unitati!$B:$B,0))),"-",INDEX(Date_unitati!$AH:$AH,MATCH($B86,Date_unitati!$B:$B,0))),"-")</f>
        <v>-</v>
      </c>
      <c r="G86" s="11">
        <f>IFERROR(IF(ISBLANK(INDEX(Date_unitati!$AI:$AI,MATCH($B86,Date_unitati!$B:$B,0))),"-",INDEX(Date_unitati!$AI:$AI,MATCH($B86,Date_unitati!$B:$B,0))),"-")</f>
        <v>68.421052631579002</v>
      </c>
      <c r="H86" s="11">
        <f>IFERROR(IF(ISBLANK(INDEX(Date_unitati!$AJ:$AJ,MATCH($B86,Date_unitati!$B:$B,0))),"-",INDEX(Date_unitati!$AJ:$AJ,MATCH($B86,Date_unitati!$B:$B,0))),"-")</f>
        <v>46.6666666666667</v>
      </c>
      <c r="I86" s="11">
        <f>IFERROR(IF(ISBLANK(INDEX(Date_unitati!$AK:$AK,MATCH($B86,Date_unitati!$B:$B,0))),"-",INDEX(Date_unitati!$AK:$AK,MATCH($B86,Date_unitati!$B:$B,0))),"-")</f>
        <v>46.153846153846203</v>
      </c>
      <c r="J86" s="11">
        <f>IFERROR(IF(ISBLANK(INDEX(Date_unitati!$AL:$AL,MATCH($B86,Date_unitati!$B:$B,0))),"-",INDEX(Date_unitati!$AL:$AL,MATCH($B86,Date_unitati!$B:$B,0))),"-")</f>
        <v>75</v>
      </c>
      <c r="K86" s="11">
        <f>IFERROR(IF(ISBLANK(INDEX(Date_unitati!$AM:$AM,MATCH($B86,Date_unitati!$B:$B,0))),"-",INDEX(Date_unitati!$AM:$AM,MATCH($B86,Date_unitati!$B:$B,0))),"-")</f>
        <v>46.153846153846203</v>
      </c>
      <c r="L86" s="11">
        <f t="shared" si="2"/>
        <v>10.44</v>
      </c>
    </row>
    <row r="87" spans="1:12" x14ac:dyDescent="0.2">
      <c r="A87" s="15">
        <v>84</v>
      </c>
      <c r="B87" s="16" t="s">
        <v>78</v>
      </c>
      <c r="C87" s="16" t="s">
        <v>66</v>
      </c>
      <c r="D87" s="15" t="s">
        <v>64</v>
      </c>
      <c r="E87" s="11">
        <f>IFERROR(IF(ISBLANK(INDEX(Date_unitati!$AG:$AG,MATCH($B87,Date_unitati!$B:$B,0))),"-",INDEX(Date_unitati!$AG:$AG,MATCH($B87,Date_unitati!$B:$B,0))),"-")</f>
        <v>53.3333333333333</v>
      </c>
      <c r="F87" s="11">
        <f>IFERROR(IF(ISBLANK(INDEX(Date_unitati!$AH:$AH,MATCH($B87,Date_unitati!$B:$B,0))),"-",INDEX(Date_unitati!$AH:$AH,MATCH($B87,Date_unitati!$B:$B,0))),"-")</f>
        <v>48.648648648648702</v>
      </c>
      <c r="G87" s="11">
        <f>IFERROR(IF(ISBLANK(INDEX(Date_unitati!$AI:$AI,MATCH($B87,Date_unitati!$B:$B,0))),"-",INDEX(Date_unitati!$AI:$AI,MATCH($B87,Date_unitati!$B:$B,0))),"-")</f>
        <v>34.285714285714299</v>
      </c>
      <c r="H87" s="11">
        <f>IFERROR(IF(ISBLANK(INDEX(Date_unitati!$AJ:$AJ,MATCH($B87,Date_unitati!$B:$B,0))),"-",INDEX(Date_unitati!$AJ:$AJ,MATCH($B87,Date_unitati!$B:$B,0))),"-")</f>
        <v>41.935483870967701</v>
      </c>
      <c r="I87" s="11">
        <f>IFERROR(IF(ISBLANK(INDEX(Date_unitati!$AK:$AK,MATCH($B87,Date_unitati!$B:$B,0))),"-",INDEX(Date_unitati!$AK:$AK,MATCH($B87,Date_unitati!$B:$B,0))),"-")</f>
        <v>32</v>
      </c>
      <c r="J87" s="11">
        <f>IFERROR(IF(ISBLANK(INDEX(Date_unitati!$AL:$AL,MATCH($B87,Date_unitati!$B:$B,0))),"-",INDEX(Date_unitati!$AL:$AL,MATCH($B87,Date_unitati!$B:$B,0))),"-")</f>
        <v>57.894736842105303</v>
      </c>
      <c r="K87" s="11">
        <f>IFERROR(IF(ISBLANK(INDEX(Date_unitati!$AM:$AM,MATCH($B87,Date_unitati!$B:$B,0))),"-",INDEX(Date_unitati!$AM:$AM,MATCH($B87,Date_unitati!$B:$B,0))),"-")</f>
        <v>44.4444444444444</v>
      </c>
      <c r="L87" s="11">
        <f t="shared" si="2"/>
        <v>-8.89</v>
      </c>
    </row>
    <row r="88" spans="1:12" x14ac:dyDescent="0.2">
      <c r="A88" s="15">
        <v>85</v>
      </c>
      <c r="B88" s="16" t="s">
        <v>102</v>
      </c>
      <c r="C88" s="16" t="s">
        <v>103</v>
      </c>
      <c r="D88" s="15" t="s">
        <v>64</v>
      </c>
      <c r="E88" s="11">
        <f>IFERROR(IF(ISBLANK(INDEX(Date_unitati!$AG:$AG,MATCH($B88,Date_unitati!$B:$B,0))),"-",INDEX(Date_unitati!$AG:$AG,MATCH($B88,Date_unitati!$B:$B,0))),"-")</f>
        <v>59.615384615384599</v>
      </c>
      <c r="F88" s="11">
        <f>IFERROR(IF(ISBLANK(INDEX(Date_unitati!$AH:$AH,MATCH($B88,Date_unitati!$B:$B,0))),"-",INDEX(Date_unitati!$AH:$AH,MATCH($B88,Date_unitati!$B:$B,0))),"-")</f>
        <v>34.146341463414601</v>
      </c>
      <c r="G88" s="11">
        <f>IFERROR(IF(ISBLANK(INDEX(Date_unitati!$AI:$AI,MATCH($B88,Date_unitati!$B:$B,0))),"-",INDEX(Date_unitati!$AI:$AI,MATCH($B88,Date_unitati!$B:$B,0))),"-")</f>
        <v>74.418604651162795</v>
      </c>
      <c r="H88" s="11">
        <f>IFERROR(IF(ISBLANK(INDEX(Date_unitati!$AJ:$AJ,MATCH($B88,Date_unitati!$B:$B,0))),"-",INDEX(Date_unitati!$AJ:$AJ,MATCH($B88,Date_unitati!$B:$B,0))),"-")</f>
        <v>51.851851851851897</v>
      </c>
      <c r="I88" s="11">
        <f>IFERROR(IF(ISBLANK(INDEX(Date_unitati!$AK:$AK,MATCH($B88,Date_unitati!$B:$B,0))),"-",INDEX(Date_unitati!$AK:$AK,MATCH($B88,Date_unitati!$B:$B,0))),"-")</f>
        <v>71.428571428571402</v>
      </c>
      <c r="J88" s="11">
        <f>IFERROR(IF(ISBLANK(INDEX(Date_unitati!$AL:$AL,MATCH($B88,Date_unitati!$B:$B,0))),"-",INDEX(Date_unitati!$AL:$AL,MATCH($B88,Date_unitati!$B:$B,0))),"-")</f>
        <v>51.020408163265301</v>
      </c>
      <c r="K88" s="11">
        <f>IFERROR(IF(ISBLANK(INDEX(Date_unitati!$AM:$AM,MATCH($B88,Date_unitati!$B:$B,0))),"-",INDEX(Date_unitati!$AM:$AM,MATCH($B88,Date_unitati!$B:$B,0))),"-")</f>
        <v>44.4444444444444</v>
      </c>
      <c r="L88" s="11">
        <f t="shared" si="2"/>
        <v>-15.17</v>
      </c>
    </row>
    <row r="89" spans="1:12" x14ac:dyDescent="0.2">
      <c r="A89" s="15">
        <v>86</v>
      </c>
      <c r="B89" s="16" t="s">
        <v>123</v>
      </c>
      <c r="C89" s="16" t="s">
        <v>124</v>
      </c>
      <c r="D89" s="15" t="s">
        <v>76</v>
      </c>
      <c r="E89" s="11">
        <f>IFERROR(IF(ISBLANK(INDEX(Date_unitati!$AG:$AG,MATCH($B89,Date_unitati!$B:$B,0))),"-",INDEX(Date_unitati!$AG:$AG,MATCH($B89,Date_unitati!$B:$B,0))),"-")</f>
        <v>90.476190476190496</v>
      </c>
      <c r="F89" s="11">
        <f>IFERROR(IF(ISBLANK(INDEX(Date_unitati!$AH:$AH,MATCH($B89,Date_unitati!$B:$B,0))),"-",INDEX(Date_unitati!$AH:$AH,MATCH($B89,Date_unitati!$B:$B,0))),"-")</f>
        <v>58.823529411764703</v>
      </c>
      <c r="G89" s="11">
        <f>IFERROR(IF(ISBLANK(INDEX(Date_unitati!$AI:$AI,MATCH($B89,Date_unitati!$B:$B,0))),"-",INDEX(Date_unitati!$AI:$AI,MATCH($B89,Date_unitati!$B:$B,0))),"-")</f>
        <v>45</v>
      </c>
      <c r="H89" s="11">
        <f>IFERROR(IF(ISBLANK(INDEX(Date_unitati!$AJ:$AJ,MATCH($B89,Date_unitati!$B:$B,0))),"-",INDEX(Date_unitati!$AJ:$AJ,MATCH($B89,Date_unitati!$B:$B,0))),"-")</f>
        <v>60</v>
      </c>
      <c r="I89" s="11">
        <f>IFERROR(IF(ISBLANK(INDEX(Date_unitati!$AK:$AK,MATCH($B89,Date_unitati!$B:$B,0))),"-",INDEX(Date_unitati!$AK:$AK,MATCH($B89,Date_unitati!$B:$B,0))),"-")</f>
        <v>14.285714285714301</v>
      </c>
      <c r="J89" s="11">
        <f>IFERROR(IF(ISBLANK(INDEX(Date_unitati!$AL:$AL,MATCH($B89,Date_unitati!$B:$B,0))),"-",INDEX(Date_unitati!$AL:$AL,MATCH($B89,Date_unitati!$B:$B,0))),"-")</f>
        <v>61.1111111111111</v>
      </c>
      <c r="K89" s="11">
        <f>IFERROR(IF(ISBLANK(INDEX(Date_unitati!$AM:$AM,MATCH($B89,Date_unitati!$B:$B,0))),"-",INDEX(Date_unitati!$AM:$AM,MATCH($B89,Date_unitati!$B:$B,0))),"-")</f>
        <v>43.75</v>
      </c>
      <c r="L89" s="11">
        <f t="shared" si="2"/>
        <v>-46.73</v>
      </c>
    </row>
    <row r="90" spans="1:12" x14ac:dyDescent="0.2">
      <c r="A90" s="15">
        <v>87</v>
      </c>
      <c r="B90" s="16" t="s">
        <v>249</v>
      </c>
      <c r="C90" s="16" t="s">
        <v>250</v>
      </c>
      <c r="D90" s="15" t="s">
        <v>76</v>
      </c>
      <c r="E90" s="11">
        <f>IFERROR(IF(ISBLANK(INDEX(Date_unitati!$AG:$AG,MATCH($B90,Date_unitati!$B:$B,0))),"-",INDEX(Date_unitati!$AG:$AG,MATCH($B90,Date_unitati!$B:$B,0))),"-")</f>
        <v>66.6666666666667</v>
      </c>
      <c r="F90" s="11">
        <f>IFERROR(IF(ISBLANK(INDEX(Date_unitati!$AH:$AH,MATCH($B90,Date_unitati!$B:$B,0))),"-",INDEX(Date_unitati!$AH:$AH,MATCH($B90,Date_unitati!$B:$B,0))),"-")</f>
        <v>46.153846153846203</v>
      </c>
      <c r="G90" s="11">
        <f>IFERROR(IF(ISBLANK(INDEX(Date_unitati!$AI:$AI,MATCH($B90,Date_unitati!$B:$B,0))),"-",INDEX(Date_unitati!$AI:$AI,MATCH($B90,Date_unitati!$B:$B,0))),"-")</f>
        <v>41.6666666666667</v>
      </c>
      <c r="H90" s="11">
        <f>IFERROR(IF(ISBLANK(INDEX(Date_unitati!$AJ:$AJ,MATCH($B90,Date_unitati!$B:$B,0))),"-",INDEX(Date_unitati!$AJ:$AJ,MATCH($B90,Date_unitati!$B:$B,0))),"-")</f>
        <v>55.5555555555556</v>
      </c>
      <c r="I90" s="11">
        <f>IFERROR(IF(ISBLANK(INDEX(Date_unitati!$AK:$AK,MATCH($B90,Date_unitati!$B:$B,0))),"-",INDEX(Date_unitati!$AK:$AK,MATCH($B90,Date_unitati!$B:$B,0))),"-")</f>
        <v>40.909090909090899</v>
      </c>
      <c r="J90" s="11">
        <f>IFERROR(IF(ISBLANK(INDEX(Date_unitati!$AL:$AL,MATCH($B90,Date_unitati!$B:$B,0))),"-",INDEX(Date_unitati!$AL:$AL,MATCH($B90,Date_unitati!$B:$B,0))),"-")</f>
        <v>54.1666666666667</v>
      </c>
      <c r="K90" s="11">
        <f>IFERROR(IF(ISBLANK(INDEX(Date_unitati!$AM:$AM,MATCH($B90,Date_unitati!$B:$B,0))),"-",INDEX(Date_unitati!$AM:$AM,MATCH($B90,Date_unitati!$B:$B,0))),"-")</f>
        <v>42.857142857142897</v>
      </c>
      <c r="L90" s="11">
        <f t="shared" si="2"/>
        <v>-23.81</v>
      </c>
    </row>
    <row r="91" spans="1:12" x14ac:dyDescent="0.2">
      <c r="A91" s="15">
        <v>88</v>
      </c>
      <c r="B91" s="16" t="s">
        <v>257</v>
      </c>
      <c r="C91" s="16" t="s">
        <v>258</v>
      </c>
      <c r="D91" s="15" t="s">
        <v>76</v>
      </c>
      <c r="E91" s="11">
        <f>IFERROR(IF(ISBLANK(INDEX(Date_unitati!$AG:$AG,MATCH($B91,Date_unitati!$B:$B,0))),"-",INDEX(Date_unitati!$AG:$AG,MATCH($B91,Date_unitati!$B:$B,0))),"-")</f>
        <v>50</v>
      </c>
      <c r="F91" s="11">
        <f>IFERROR(IF(ISBLANK(INDEX(Date_unitati!$AH:$AH,MATCH($B91,Date_unitati!$B:$B,0))),"-",INDEX(Date_unitati!$AH:$AH,MATCH($B91,Date_unitati!$B:$B,0))),"-")</f>
        <v>42.857142857142897</v>
      </c>
      <c r="G91" s="11">
        <f>IFERROR(IF(ISBLANK(INDEX(Date_unitati!$AI:$AI,MATCH($B91,Date_unitati!$B:$B,0))),"-",INDEX(Date_unitati!$AI:$AI,MATCH($B91,Date_unitati!$B:$B,0))),"-")</f>
        <v>62.5</v>
      </c>
      <c r="H91" s="11">
        <f>IFERROR(IF(ISBLANK(INDEX(Date_unitati!$AJ:$AJ,MATCH($B91,Date_unitati!$B:$B,0))),"-",INDEX(Date_unitati!$AJ:$AJ,MATCH($B91,Date_unitati!$B:$B,0))),"-")</f>
        <v>50</v>
      </c>
      <c r="I91" s="11">
        <f>IFERROR(IF(ISBLANK(INDEX(Date_unitati!$AK:$AK,MATCH($B91,Date_unitati!$B:$B,0))),"-",INDEX(Date_unitati!$AK:$AK,MATCH($B91,Date_unitati!$B:$B,0))),"-")</f>
        <v>50</v>
      </c>
      <c r="J91" s="11">
        <f>IFERROR(IF(ISBLANK(INDEX(Date_unitati!$AL:$AL,MATCH($B91,Date_unitati!$B:$B,0))),"-",INDEX(Date_unitati!$AL:$AL,MATCH($B91,Date_unitati!$B:$B,0))),"-")</f>
        <v>40</v>
      </c>
      <c r="K91" s="11">
        <f>IFERROR(IF(ISBLANK(INDEX(Date_unitati!$AM:$AM,MATCH($B91,Date_unitati!$B:$B,0))),"-",INDEX(Date_unitati!$AM:$AM,MATCH($B91,Date_unitati!$B:$B,0))),"-")</f>
        <v>42.857142857142897</v>
      </c>
      <c r="L91" s="11">
        <f t="shared" si="2"/>
        <v>-7.14</v>
      </c>
    </row>
    <row r="92" spans="1:12" x14ac:dyDescent="0.2">
      <c r="A92" s="15">
        <v>89</v>
      </c>
      <c r="B92" s="16" t="s">
        <v>232</v>
      </c>
      <c r="C92" s="16" t="s">
        <v>233</v>
      </c>
      <c r="D92" s="15" t="s">
        <v>76</v>
      </c>
      <c r="E92" s="11">
        <f>IFERROR(IF(ISBLANK(INDEX(Date_unitati!$AG:$AG,MATCH($B92,Date_unitati!$B:$B,0))),"-",INDEX(Date_unitati!$AG:$AG,MATCH($B92,Date_unitati!$B:$B,0))),"-")</f>
        <v>60</v>
      </c>
      <c r="F92" s="11">
        <f>IFERROR(IF(ISBLANK(INDEX(Date_unitati!$AH:$AH,MATCH($B92,Date_unitati!$B:$B,0))),"-",INDEX(Date_unitati!$AH:$AH,MATCH($B92,Date_unitati!$B:$B,0))),"-")</f>
        <v>60</v>
      </c>
      <c r="G92" s="11">
        <f>IFERROR(IF(ISBLANK(INDEX(Date_unitati!$AI:$AI,MATCH($B92,Date_unitati!$B:$B,0))),"-",INDEX(Date_unitati!$AI:$AI,MATCH($B92,Date_unitati!$B:$B,0))),"-")</f>
        <v>58.3333333333333</v>
      </c>
      <c r="H92" s="11">
        <f>IFERROR(IF(ISBLANK(INDEX(Date_unitati!$AJ:$AJ,MATCH($B92,Date_unitati!$B:$B,0))),"-",INDEX(Date_unitati!$AJ:$AJ,MATCH($B92,Date_unitati!$B:$B,0))),"-")</f>
        <v>37.931034482758598</v>
      </c>
      <c r="I92" s="11">
        <f>IFERROR(IF(ISBLANK(INDEX(Date_unitati!$AK:$AK,MATCH($B92,Date_unitati!$B:$B,0))),"-",INDEX(Date_unitati!$AK:$AK,MATCH($B92,Date_unitati!$B:$B,0))),"-")</f>
        <v>25</v>
      </c>
      <c r="J92" s="11">
        <f>IFERROR(IF(ISBLANK(INDEX(Date_unitati!$AL:$AL,MATCH($B92,Date_unitati!$B:$B,0))),"-",INDEX(Date_unitati!$AL:$AL,MATCH($B92,Date_unitati!$B:$B,0))),"-")</f>
        <v>58.3333333333333</v>
      </c>
      <c r="K92" s="11">
        <f>IFERROR(IF(ISBLANK(INDEX(Date_unitati!$AM:$AM,MATCH($B92,Date_unitati!$B:$B,0))),"-",INDEX(Date_unitati!$AM:$AM,MATCH($B92,Date_unitati!$B:$B,0))),"-")</f>
        <v>41.025641025641001</v>
      </c>
      <c r="L92" s="11">
        <f t="shared" si="2"/>
        <v>-18.97</v>
      </c>
    </row>
    <row r="93" spans="1:12" x14ac:dyDescent="0.2">
      <c r="A93" s="15">
        <v>90</v>
      </c>
      <c r="B93" s="16" t="s">
        <v>243</v>
      </c>
      <c r="C93" s="16" t="s">
        <v>244</v>
      </c>
      <c r="D93" s="15" t="s">
        <v>76</v>
      </c>
      <c r="E93" s="11">
        <f>IFERROR(IF(ISBLANK(INDEX(Date_unitati!$AG:$AG,MATCH($B93,Date_unitati!$B:$B,0))),"-",INDEX(Date_unitati!$AG:$AG,MATCH($B93,Date_unitati!$B:$B,0))),"-")</f>
        <v>35.714285714285701</v>
      </c>
      <c r="F93" s="11">
        <f>IFERROR(IF(ISBLANK(INDEX(Date_unitati!$AH:$AH,MATCH($B93,Date_unitati!$B:$B,0))),"-",INDEX(Date_unitati!$AH:$AH,MATCH($B93,Date_unitati!$B:$B,0))),"-")</f>
        <v>63.157894736842103</v>
      </c>
      <c r="G93" s="11">
        <f>IFERROR(IF(ISBLANK(INDEX(Date_unitati!$AI:$AI,MATCH($B93,Date_unitati!$B:$B,0))),"-",INDEX(Date_unitati!$AI:$AI,MATCH($B93,Date_unitati!$B:$B,0))),"-")</f>
        <v>33.3333333333333</v>
      </c>
      <c r="H93" s="11">
        <f>IFERROR(IF(ISBLANK(INDEX(Date_unitati!$AJ:$AJ,MATCH($B93,Date_unitati!$B:$B,0))),"-",INDEX(Date_unitati!$AJ:$AJ,MATCH($B93,Date_unitati!$B:$B,0))),"-")</f>
        <v>75</v>
      </c>
      <c r="I93" s="11">
        <f>IFERROR(IF(ISBLANK(INDEX(Date_unitati!$AK:$AK,MATCH($B93,Date_unitati!$B:$B,0))),"-",INDEX(Date_unitati!$AK:$AK,MATCH($B93,Date_unitati!$B:$B,0))),"-")</f>
        <v>13.636363636363599</v>
      </c>
      <c r="J93" s="11">
        <f>IFERROR(IF(ISBLANK(INDEX(Date_unitati!$AL:$AL,MATCH($B93,Date_unitati!$B:$B,0))),"-",INDEX(Date_unitati!$AL:$AL,MATCH($B93,Date_unitati!$B:$B,0))),"-")</f>
        <v>15.789473684210501</v>
      </c>
      <c r="K93" s="11">
        <f>IFERROR(IF(ISBLANK(INDEX(Date_unitati!$AM:$AM,MATCH($B93,Date_unitati!$B:$B,0))),"-",INDEX(Date_unitati!$AM:$AM,MATCH($B93,Date_unitati!$B:$B,0))),"-")</f>
        <v>40</v>
      </c>
      <c r="L93" s="11">
        <f t="shared" si="2"/>
        <v>4.29</v>
      </c>
    </row>
    <row r="94" spans="1:12" x14ac:dyDescent="0.2">
      <c r="A94" s="15">
        <v>91</v>
      </c>
      <c r="B94" s="16" t="s">
        <v>118</v>
      </c>
      <c r="C94" s="16" t="s">
        <v>119</v>
      </c>
      <c r="D94" s="15" t="s">
        <v>76</v>
      </c>
      <c r="E94" s="11">
        <f>IFERROR(IF(ISBLANK(INDEX(Date_unitati!$AG:$AG,MATCH($B94,Date_unitati!$B:$B,0))),"-",INDEX(Date_unitati!$AG:$AG,MATCH($B94,Date_unitati!$B:$B,0))),"-")</f>
        <v>61.538461538461497</v>
      </c>
      <c r="F94" s="11">
        <f>IFERROR(IF(ISBLANK(INDEX(Date_unitati!$AH:$AH,MATCH($B94,Date_unitati!$B:$B,0))),"-",INDEX(Date_unitati!$AH:$AH,MATCH($B94,Date_unitati!$B:$B,0))),"-")</f>
        <v>61.538461538461497</v>
      </c>
      <c r="G94" s="11">
        <f>IFERROR(IF(ISBLANK(INDEX(Date_unitati!$AI:$AI,MATCH($B94,Date_unitati!$B:$B,0))),"-",INDEX(Date_unitati!$AI:$AI,MATCH($B94,Date_unitati!$B:$B,0))),"-")</f>
        <v>37.5</v>
      </c>
      <c r="H94" s="11">
        <f>IFERROR(IF(ISBLANK(INDEX(Date_unitati!$AJ:$AJ,MATCH($B94,Date_unitati!$B:$B,0))),"-",INDEX(Date_unitati!$AJ:$AJ,MATCH($B94,Date_unitati!$B:$B,0))),"-")</f>
        <v>50</v>
      </c>
      <c r="I94" s="11">
        <f>IFERROR(IF(ISBLANK(INDEX(Date_unitati!$AK:$AK,MATCH($B94,Date_unitati!$B:$B,0))),"-",INDEX(Date_unitati!$AK:$AK,MATCH($B94,Date_unitati!$B:$B,0))),"-")</f>
        <v>9.0909090909090899</v>
      </c>
      <c r="J94" s="11">
        <f>IFERROR(IF(ISBLANK(INDEX(Date_unitati!$AL:$AL,MATCH($B94,Date_unitati!$B:$B,0))),"-",INDEX(Date_unitati!$AL:$AL,MATCH($B94,Date_unitati!$B:$B,0))),"-")</f>
        <v>45.454545454545503</v>
      </c>
      <c r="K94" s="11">
        <f>IFERROR(IF(ISBLANK(INDEX(Date_unitati!$AM:$AM,MATCH($B94,Date_unitati!$B:$B,0))),"-",INDEX(Date_unitati!$AM:$AM,MATCH($B94,Date_unitati!$B:$B,0))),"-")</f>
        <v>40</v>
      </c>
      <c r="L94" s="11">
        <f t="shared" si="2"/>
        <v>-21.54</v>
      </c>
    </row>
    <row r="95" spans="1:12" x14ac:dyDescent="0.2">
      <c r="A95" s="15">
        <v>92</v>
      </c>
      <c r="B95" s="16" t="s">
        <v>95</v>
      </c>
      <c r="C95" s="16" t="s">
        <v>96</v>
      </c>
      <c r="D95" s="15" t="s">
        <v>76</v>
      </c>
      <c r="E95" s="11">
        <f>IFERROR(IF(ISBLANK(INDEX(Date_unitati!$AG:$AG,MATCH($B95,Date_unitati!$B:$B,0))),"-",INDEX(Date_unitati!$AG:$AG,MATCH($B95,Date_unitati!$B:$B,0))),"-")</f>
        <v>50</v>
      </c>
      <c r="F95" s="11">
        <f>IFERROR(IF(ISBLANK(INDEX(Date_unitati!$AH:$AH,MATCH($B95,Date_unitati!$B:$B,0))),"-",INDEX(Date_unitati!$AH:$AH,MATCH($B95,Date_unitati!$B:$B,0))),"-")</f>
        <v>59.459459459459502</v>
      </c>
      <c r="G95" s="11">
        <f>IFERROR(IF(ISBLANK(INDEX(Date_unitati!$AI:$AI,MATCH($B95,Date_unitati!$B:$B,0))),"-",INDEX(Date_unitati!$AI:$AI,MATCH($B95,Date_unitati!$B:$B,0))),"-")</f>
        <v>65.2173913043478</v>
      </c>
      <c r="H95" s="11">
        <f>IFERROR(IF(ISBLANK(INDEX(Date_unitati!$AJ:$AJ,MATCH($B95,Date_unitati!$B:$B,0))),"-",INDEX(Date_unitati!$AJ:$AJ,MATCH($B95,Date_unitati!$B:$B,0))),"-")</f>
        <v>48.648648648648702</v>
      </c>
      <c r="I95" s="11">
        <f>IFERROR(IF(ISBLANK(INDEX(Date_unitati!$AK:$AK,MATCH($B95,Date_unitati!$B:$B,0))),"-",INDEX(Date_unitati!$AK:$AK,MATCH($B95,Date_unitati!$B:$B,0))),"-")</f>
        <v>59.183673469387799</v>
      </c>
      <c r="J95" s="11">
        <f>IFERROR(IF(ISBLANK(INDEX(Date_unitati!$AL:$AL,MATCH($B95,Date_unitati!$B:$B,0))),"-",INDEX(Date_unitati!$AL:$AL,MATCH($B95,Date_unitati!$B:$B,0))),"-")</f>
        <v>44.680851063829799</v>
      </c>
      <c r="K95" s="11">
        <f>IFERROR(IF(ISBLANK(INDEX(Date_unitati!$AM:$AM,MATCH($B95,Date_unitati!$B:$B,0))),"-",INDEX(Date_unitati!$AM:$AM,MATCH($B95,Date_unitati!$B:$B,0))),"-")</f>
        <v>39.393939393939398</v>
      </c>
      <c r="L95" s="11">
        <f t="shared" si="2"/>
        <v>-10.61</v>
      </c>
    </row>
    <row r="96" spans="1:12" x14ac:dyDescent="0.2">
      <c r="A96" s="15">
        <v>93</v>
      </c>
      <c r="B96" s="16" t="s">
        <v>188</v>
      </c>
      <c r="C96" s="16" t="s">
        <v>189</v>
      </c>
      <c r="D96" s="15" t="s">
        <v>76</v>
      </c>
      <c r="E96" s="11">
        <f>IFERROR(IF(ISBLANK(INDEX(Date_unitati!$AG:$AG,MATCH($B96,Date_unitati!$B:$B,0))),"-",INDEX(Date_unitati!$AG:$AG,MATCH($B96,Date_unitati!$B:$B,0))),"-")</f>
        <v>75</v>
      </c>
      <c r="F96" s="11">
        <f>IFERROR(IF(ISBLANK(INDEX(Date_unitati!$AH:$AH,MATCH($B96,Date_unitati!$B:$B,0))),"-",INDEX(Date_unitati!$AH:$AH,MATCH($B96,Date_unitati!$B:$B,0))),"-")</f>
        <v>60</v>
      </c>
      <c r="G96" s="11">
        <f>IFERROR(IF(ISBLANK(INDEX(Date_unitati!$AI:$AI,MATCH($B96,Date_unitati!$B:$B,0))),"-",INDEX(Date_unitati!$AI:$AI,MATCH($B96,Date_unitati!$B:$B,0))),"-")</f>
        <v>100</v>
      </c>
      <c r="H96" s="11">
        <f>IFERROR(IF(ISBLANK(INDEX(Date_unitati!$AJ:$AJ,MATCH($B96,Date_unitati!$B:$B,0))),"-",INDEX(Date_unitati!$AJ:$AJ,MATCH($B96,Date_unitati!$B:$B,0))),"-")</f>
        <v>50</v>
      </c>
      <c r="I96" s="11">
        <f>IFERROR(IF(ISBLANK(INDEX(Date_unitati!$AK:$AK,MATCH($B96,Date_unitati!$B:$B,0))),"-",INDEX(Date_unitati!$AK:$AK,MATCH($B96,Date_unitati!$B:$B,0))),"-")</f>
        <v>70</v>
      </c>
      <c r="J96" s="11">
        <f>IFERROR(IF(ISBLANK(INDEX(Date_unitati!$AL:$AL,MATCH($B96,Date_unitati!$B:$B,0))),"-",INDEX(Date_unitati!$AL:$AL,MATCH($B96,Date_unitati!$B:$B,0))),"-")</f>
        <v>50</v>
      </c>
      <c r="K96" s="11">
        <f>IFERROR(IF(ISBLANK(INDEX(Date_unitati!$AM:$AM,MATCH($B96,Date_unitati!$B:$B,0))),"-",INDEX(Date_unitati!$AM:$AM,MATCH($B96,Date_unitati!$B:$B,0))),"-")</f>
        <v>38.461538461538503</v>
      </c>
      <c r="L96" s="11">
        <f t="shared" si="2"/>
        <v>-36.54</v>
      </c>
    </row>
    <row r="97" spans="1:12" x14ac:dyDescent="0.2">
      <c r="A97" s="15">
        <v>94</v>
      </c>
      <c r="B97" s="16" t="s">
        <v>224</v>
      </c>
      <c r="C97" s="16" t="s">
        <v>225</v>
      </c>
      <c r="D97" s="15" t="s">
        <v>76</v>
      </c>
      <c r="E97" s="11">
        <f>IFERROR(IF(ISBLANK(INDEX(Date_unitati!$AG:$AG,MATCH($B97,Date_unitati!$B:$B,0))),"-",INDEX(Date_unitati!$AG:$AG,MATCH($B97,Date_unitati!$B:$B,0))),"-")</f>
        <v>100</v>
      </c>
      <c r="F97" s="11" t="str">
        <f>IFERROR(IF(ISBLANK(INDEX(Date_unitati!$AH:$AH,MATCH($B97,Date_unitati!$B:$B,0))),"-",INDEX(Date_unitati!$AH:$AH,MATCH($B97,Date_unitati!$B:$B,0))),"-")</f>
        <v>-</v>
      </c>
      <c r="G97" s="11">
        <f>IFERROR(IF(ISBLANK(INDEX(Date_unitati!$AI:$AI,MATCH($B97,Date_unitati!$B:$B,0))),"-",INDEX(Date_unitati!$AI:$AI,MATCH($B97,Date_unitati!$B:$B,0))),"-")</f>
        <v>33.3333333333333</v>
      </c>
      <c r="H97" s="11">
        <f>IFERROR(IF(ISBLANK(INDEX(Date_unitati!$AJ:$AJ,MATCH($B97,Date_unitati!$B:$B,0))),"-",INDEX(Date_unitati!$AJ:$AJ,MATCH($B97,Date_unitati!$B:$B,0))),"-")</f>
        <v>0</v>
      </c>
      <c r="I97" s="11">
        <f>IFERROR(IF(ISBLANK(INDEX(Date_unitati!$AK:$AK,MATCH($B97,Date_unitati!$B:$B,0))),"-",INDEX(Date_unitati!$AK:$AK,MATCH($B97,Date_unitati!$B:$B,0))),"-")</f>
        <v>44.4444444444444</v>
      </c>
      <c r="J97" s="11">
        <f>IFERROR(IF(ISBLANK(INDEX(Date_unitati!$AL:$AL,MATCH($B97,Date_unitati!$B:$B,0))),"-",INDEX(Date_unitati!$AL:$AL,MATCH($B97,Date_unitati!$B:$B,0))),"-")</f>
        <v>80</v>
      </c>
      <c r="K97" s="11">
        <f>IFERROR(IF(ISBLANK(INDEX(Date_unitati!$AM:$AM,MATCH($B97,Date_unitati!$B:$B,0))),"-",INDEX(Date_unitati!$AM:$AM,MATCH($B97,Date_unitati!$B:$B,0))),"-")</f>
        <v>36.363636363636402</v>
      </c>
      <c r="L97" s="11">
        <f t="shared" si="2"/>
        <v>-63.64</v>
      </c>
    </row>
    <row r="98" spans="1:12" x14ac:dyDescent="0.2">
      <c r="A98" s="15">
        <v>95</v>
      </c>
      <c r="B98" s="16" t="s">
        <v>198</v>
      </c>
      <c r="C98" s="16" t="s">
        <v>199</v>
      </c>
      <c r="D98" s="15" t="s">
        <v>76</v>
      </c>
      <c r="E98" s="11">
        <f>IFERROR(IF(ISBLANK(INDEX(Date_unitati!$AG:$AG,MATCH($B98,Date_unitati!$B:$B,0))),"-",INDEX(Date_unitati!$AG:$AG,MATCH($B98,Date_unitati!$B:$B,0))),"-")</f>
        <v>50</v>
      </c>
      <c r="F98" s="11">
        <f>IFERROR(IF(ISBLANK(INDEX(Date_unitati!$AH:$AH,MATCH($B98,Date_unitati!$B:$B,0))),"-",INDEX(Date_unitati!$AH:$AH,MATCH($B98,Date_unitati!$B:$B,0))),"-")</f>
        <v>33.3333333333333</v>
      </c>
      <c r="G98" s="11">
        <f>IFERROR(IF(ISBLANK(INDEX(Date_unitati!$AI:$AI,MATCH($B98,Date_unitati!$B:$B,0))),"-",INDEX(Date_unitati!$AI:$AI,MATCH($B98,Date_unitati!$B:$B,0))),"-")</f>
        <v>50</v>
      </c>
      <c r="H98" s="11">
        <f>IFERROR(IF(ISBLANK(INDEX(Date_unitati!$AJ:$AJ,MATCH($B98,Date_unitati!$B:$B,0))),"-",INDEX(Date_unitati!$AJ:$AJ,MATCH($B98,Date_unitati!$B:$B,0))),"-")</f>
        <v>40</v>
      </c>
      <c r="I98" s="11">
        <f>IFERROR(IF(ISBLANK(INDEX(Date_unitati!$AK:$AK,MATCH($B98,Date_unitati!$B:$B,0))),"-",INDEX(Date_unitati!$AK:$AK,MATCH($B98,Date_unitati!$B:$B,0))),"-")</f>
        <v>50</v>
      </c>
      <c r="J98" s="11">
        <f>IFERROR(IF(ISBLANK(INDEX(Date_unitati!$AL:$AL,MATCH($B98,Date_unitati!$B:$B,0))),"-",INDEX(Date_unitati!$AL:$AL,MATCH($B98,Date_unitati!$B:$B,0))),"-")</f>
        <v>50</v>
      </c>
      <c r="K98" s="11">
        <f>IFERROR(IF(ISBLANK(INDEX(Date_unitati!$AM:$AM,MATCH($B98,Date_unitati!$B:$B,0))),"-",INDEX(Date_unitati!$AM:$AM,MATCH($B98,Date_unitati!$B:$B,0))),"-")</f>
        <v>33.3333333333333</v>
      </c>
      <c r="L98" s="11">
        <f t="shared" si="2"/>
        <v>-16.670000000000002</v>
      </c>
    </row>
    <row r="99" spans="1:12" x14ac:dyDescent="0.2">
      <c r="A99" s="15">
        <v>96</v>
      </c>
      <c r="B99" s="16" t="s">
        <v>89</v>
      </c>
      <c r="C99" s="16" t="s">
        <v>63</v>
      </c>
      <c r="D99" s="15" t="s">
        <v>64</v>
      </c>
      <c r="E99" s="11" t="str">
        <f>IFERROR(IF(ISBLANK(INDEX(Date_unitati!$AG:$AG,MATCH($B99,Date_unitati!$B:$B,0))),"-",INDEX(Date_unitati!$AG:$AG,MATCH($B99,Date_unitati!$B:$B,0))),"-")</f>
        <v>-</v>
      </c>
      <c r="F99" s="11" t="str">
        <f>IFERROR(IF(ISBLANK(INDEX(Date_unitati!$AH:$AH,MATCH($B99,Date_unitati!$B:$B,0))),"-",INDEX(Date_unitati!$AH:$AH,MATCH($B99,Date_unitati!$B:$B,0))),"-")</f>
        <v>-</v>
      </c>
      <c r="G99" s="11" t="str">
        <f>IFERROR(IF(ISBLANK(INDEX(Date_unitati!$AI:$AI,MATCH($B99,Date_unitati!$B:$B,0))),"-",INDEX(Date_unitati!$AI:$AI,MATCH($B99,Date_unitati!$B:$B,0))),"-")</f>
        <v>-</v>
      </c>
      <c r="H99" s="11">
        <f>IFERROR(IF(ISBLANK(INDEX(Date_unitati!$AJ:$AJ,MATCH($B99,Date_unitati!$B:$B,0))),"-",INDEX(Date_unitati!$AJ:$AJ,MATCH($B99,Date_unitati!$B:$B,0))),"-")</f>
        <v>53.3333333333333</v>
      </c>
      <c r="I99" s="11">
        <f>IFERROR(IF(ISBLANK(INDEX(Date_unitati!$AK:$AK,MATCH($B99,Date_unitati!$B:$B,0))),"-",INDEX(Date_unitati!$AK:$AK,MATCH($B99,Date_unitati!$B:$B,0))),"-")</f>
        <v>0</v>
      </c>
      <c r="J99" s="11">
        <f>IFERROR(IF(ISBLANK(INDEX(Date_unitati!$AL:$AL,MATCH($B99,Date_unitati!$B:$B,0))),"-",INDEX(Date_unitati!$AL:$AL,MATCH($B99,Date_unitati!$B:$B,0))),"-")</f>
        <v>35.714285714285701</v>
      </c>
      <c r="K99" s="11">
        <f>IFERROR(IF(ISBLANK(INDEX(Date_unitati!$AM:$AM,MATCH($B99,Date_unitati!$B:$B,0))),"-",INDEX(Date_unitati!$AM:$AM,MATCH($B99,Date_unitati!$B:$B,0))),"-")</f>
        <v>31.25</v>
      </c>
      <c r="L99" s="11" t="str">
        <f t="shared" si="2"/>
        <v>-</v>
      </c>
    </row>
    <row r="100" spans="1:12" x14ac:dyDescent="0.2">
      <c r="A100" s="15">
        <v>97</v>
      </c>
      <c r="B100" s="16" t="s">
        <v>237</v>
      </c>
      <c r="C100" s="16" t="s">
        <v>238</v>
      </c>
      <c r="D100" s="15" t="s">
        <v>76</v>
      </c>
      <c r="E100" s="11">
        <f>IFERROR(IF(ISBLANK(INDEX(Date_unitati!$AG:$AG,MATCH($B100,Date_unitati!$B:$B,0))),"-",INDEX(Date_unitati!$AG:$AG,MATCH($B100,Date_unitati!$B:$B,0))),"-")</f>
        <v>40</v>
      </c>
      <c r="F100" s="11">
        <f>IFERROR(IF(ISBLANK(INDEX(Date_unitati!$AH:$AH,MATCH($B100,Date_unitati!$B:$B,0))),"-",INDEX(Date_unitati!$AH:$AH,MATCH($B100,Date_unitati!$B:$B,0))),"-")</f>
        <v>62.5</v>
      </c>
      <c r="G100" s="11">
        <f>IFERROR(IF(ISBLANK(INDEX(Date_unitati!$AI:$AI,MATCH($B100,Date_unitati!$B:$B,0))),"-",INDEX(Date_unitati!$AI:$AI,MATCH($B100,Date_unitati!$B:$B,0))),"-")</f>
        <v>100</v>
      </c>
      <c r="H100" s="11">
        <f>IFERROR(IF(ISBLANK(INDEX(Date_unitati!$AJ:$AJ,MATCH($B100,Date_unitati!$B:$B,0))),"-",INDEX(Date_unitati!$AJ:$AJ,MATCH($B100,Date_unitati!$B:$B,0))),"-")</f>
        <v>55.5555555555556</v>
      </c>
      <c r="I100" s="11">
        <f>IFERROR(IF(ISBLANK(INDEX(Date_unitati!$AK:$AK,MATCH($B100,Date_unitati!$B:$B,0))),"-",INDEX(Date_unitati!$AK:$AK,MATCH($B100,Date_unitati!$B:$B,0))),"-")</f>
        <v>40</v>
      </c>
      <c r="J100" s="11">
        <f>IFERROR(IF(ISBLANK(INDEX(Date_unitati!$AL:$AL,MATCH($B100,Date_unitati!$B:$B,0))),"-",INDEX(Date_unitati!$AL:$AL,MATCH($B100,Date_unitati!$B:$B,0))),"-")</f>
        <v>46.153846153846203</v>
      </c>
      <c r="K100" s="11">
        <f>IFERROR(IF(ISBLANK(INDEX(Date_unitati!$AM:$AM,MATCH($B100,Date_unitati!$B:$B,0))),"-",INDEX(Date_unitati!$AM:$AM,MATCH($B100,Date_unitati!$B:$B,0))),"-")</f>
        <v>28.571428571428601</v>
      </c>
      <c r="L100" s="11">
        <f t="shared" ref="L100:L131" si="3">IFERROR(IF(OR(ISTEXT(E100),ISTEXT(K100)),"-",ROUND(K100-E100,2)),"-")</f>
        <v>-11.43</v>
      </c>
    </row>
    <row r="101" spans="1:12" x14ac:dyDescent="0.2">
      <c r="A101" s="15">
        <v>98</v>
      </c>
      <c r="B101" s="16" t="s">
        <v>251</v>
      </c>
      <c r="C101" s="16" t="s">
        <v>252</v>
      </c>
      <c r="D101" s="15" t="s">
        <v>76</v>
      </c>
      <c r="E101" s="11">
        <f>IFERROR(IF(ISBLANK(INDEX(Date_unitati!$AG:$AG,MATCH($B101,Date_unitati!$B:$B,0))),"-",INDEX(Date_unitati!$AG:$AG,MATCH($B101,Date_unitati!$B:$B,0))),"-")</f>
        <v>76.470588235294102</v>
      </c>
      <c r="F101" s="11">
        <f>IFERROR(IF(ISBLANK(INDEX(Date_unitati!$AH:$AH,MATCH($B101,Date_unitati!$B:$B,0))),"-",INDEX(Date_unitati!$AH:$AH,MATCH($B101,Date_unitati!$B:$B,0))),"-")</f>
        <v>38.8888888888889</v>
      </c>
      <c r="G101" s="11">
        <f>IFERROR(IF(ISBLANK(INDEX(Date_unitati!$AI:$AI,MATCH($B101,Date_unitati!$B:$B,0))),"-",INDEX(Date_unitati!$AI:$AI,MATCH($B101,Date_unitati!$B:$B,0))),"-")</f>
        <v>73.076923076923094</v>
      </c>
      <c r="H101" s="11">
        <f>IFERROR(IF(ISBLANK(INDEX(Date_unitati!$AJ:$AJ,MATCH($B101,Date_unitati!$B:$B,0))),"-",INDEX(Date_unitati!$AJ:$AJ,MATCH($B101,Date_unitati!$B:$B,0))),"-")</f>
        <v>73.684210526315795</v>
      </c>
      <c r="I101" s="11">
        <f>IFERROR(IF(ISBLANK(INDEX(Date_unitati!$AK:$AK,MATCH($B101,Date_unitati!$B:$B,0))),"-",INDEX(Date_unitati!$AK:$AK,MATCH($B101,Date_unitati!$B:$B,0))),"-")</f>
        <v>58.3333333333333</v>
      </c>
      <c r="J101" s="11">
        <f>IFERROR(IF(ISBLANK(INDEX(Date_unitati!$AL:$AL,MATCH($B101,Date_unitati!$B:$B,0))),"-",INDEX(Date_unitati!$AL:$AL,MATCH($B101,Date_unitati!$B:$B,0))),"-")</f>
        <v>55</v>
      </c>
      <c r="K101" s="11">
        <f>IFERROR(IF(ISBLANK(INDEX(Date_unitati!$AM:$AM,MATCH($B101,Date_unitati!$B:$B,0))),"-",INDEX(Date_unitati!$AM:$AM,MATCH($B101,Date_unitati!$B:$B,0))),"-")</f>
        <v>27.586206896551701</v>
      </c>
      <c r="L101" s="11">
        <f t="shared" si="3"/>
        <v>-48.88</v>
      </c>
    </row>
    <row r="102" spans="1:12" x14ac:dyDescent="0.2">
      <c r="A102" s="15">
        <v>99</v>
      </c>
      <c r="B102" s="16" t="s">
        <v>172</v>
      </c>
      <c r="C102" s="16" t="s">
        <v>173</v>
      </c>
      <c r="D102" s="15" t="s">
        <v>76</v>
      </c>
      <c r="E102" s="11">
        <f>IFERROR(IF(ISBLANK(INDEX(Date_unitati!$AG:$AG,MATCH($B102,Date_unitati!$B:$B,0))),"-",INDEX(Date_unitati!$AG:$AG,MATCH($B102,Date_unitati!$B:$B,0))),"-")</f>
        <v>80</v>
      </c>
      <c r="F102" s="11">
        <f>IFERROR(IF(ISBLANK(INDEX(Date_unitati!$AH:$AH,MATCH($B102,Date_unitati!$B:$B,0))),"-",INDEX(Date_unitati!$AH:$AH,MATCH($B102,Date_unitati!$B:$B,0))),"-")</f>
        <v>71.428571428571402</v>
      </c>
      <c r="G102" s="11">
        <f>IFERROR(IF(ISBLANK(INDEX(Date_unitati!$AI:$AI,MATCH($B102,Date_unitati!$B:$B,0))),"-",INDEX(Date_unitati!$AI:$AI,MATCH($B102,Date_unitati!$B:$B,0))),"-")</f>
        <v>66.6666666666667</v>
      </c>
      <c r="H102" s="11">
        <f>IFERROR(IF(ISBLANK(INDEX(Date_unitati!$AJ:$AJ,MATCH($B102,Date_unitati!$B:$B,0))),"-",INDEX(Date_unitati!$AJ:$AJ,MATCH($B102,Date_unitati!$B:$B,0))),"-")</f>
        <v>50</v>
      </c>
      <c r="I102" s="11">
        <f>IFERROR(IF(ISBLANK(INDEX(Date_unitati!$AK:$AK,MATCH($B102,Date_unitati!$B:$B,0))),"-",INDEX(Date_unitati!$AK:$AK,MATCH($B102,Date_unitati!$B:$B,0))),"-")</f>
        <v>66.6666666666667</v>
      </c>
      <c r="J102" s="11">
        <f>IFERROR(IF(ISBLANK(INDEX(Date_unitati!$AL:$AL,MATCH($B102,Date_unitati!$B:$B,0))),"-",INDEX(Date_unitati!$AL:$AL,MATCH($B102,Date_unitati!$B:$B,0))),"-")</f>
        <v>88.8888888888889</v>
      </c>
      <c r="K102" s="11">
        <f>IFERROR(IF(ISBLANK(INDEX(Date_unitati!$AM:$AM,MATCH($B102,Date_unitati!$B:$B,0))),"-",INDEX(Date_unitati!$AM:$AM,MATCH($B102,Date_unitati!$B:$B,0))),"-")</f>
        <v>20</v>
      </c>
      <c r="L102" s="11">
        <f t="shared" si="3"/>
        <v>-60</v>
      </c>
    </row>
    <row r="103" spans="1:12" x14ac:dyDescent="0.2">
      <c r="A103" s="15">
        <v>100</v>
      </c>
      <c r="B103" s="16" t="s">
        <v>234</v>
      </c>
      <c r="C103" s="16" t="s">
        <v>235</v>
      </c>
      <c r="D103" s="15" t="s">
        <v>76</v>
      </c>
      <c r="E103" s="11">
        <f>IFERROR(IF(ISBLANK(INDEX(Date_unitati!$AG:$AG,MATCH($B103,Date_unitati!$B:$B,0))),"-",INDEX(Date_unitati!$AG:$AG,MATCH($B103,Date_unitati!$B:$B,0))),"-")</f>
        <v>38.461538461538503</v>
      </c>
      <c r="F103" s="11">
        <f>IFERROR(IF(ISBLANK(INDEX(Date_unitati!$AH:$AH,MATCH($B103,Date_unitati!$B:$B,0))),"-",INDEX(Date_unitati!$AH:$AH,MATCH($B103,Date_unitati!$B:$B,0))),"-")</f>
        <v>0</v>
      </c>
      <c r="G103" s="11">
        <f>IFERROR(IF(ISBLANK(INDEX(Date_unitati!$AI:$AI,MATCH($B103,Date_unitati!$B:$B,0))),"-",INDEX(Date_unitati!$AI:$AI,MATCH($B103,Date_unitati!$B:$B,0))),"-")</f>
        <v>71.428571428571402</v>
      </c>
      <c r="H103" s="11">
        <f>IFERROR(IF(ISBLANK(INDEX(Date_unitati!$AJ:$AJ,MATCH($B103,Date_unitati!$B:$B,0))),"-",INDEX(Date_unitati!$AJ:$AJ,MATCH($B103,Date_unitati!$B:$B,0))),"-")</f>
        <v>54.545454545454497</v>
      </c>
      <c r="I103" s="11">
        <f>IFERROR(IF(ISBLANK(INDEX(Date_unitati!$AK:$AK,MATCH($B103,Date_unitati!$B:$B,0))),"-",INDEX(Date_unitati!$AK:$AK,MATCH($B103,Date_unitati!$B:$B,0))),"-")</f>
        <v>25</v>
      </c>
      <c r="J103" s="11">
        <f>IFERROR(IF(ISBLANK(INDEX(Date_unitati!$AL:$AL,MATCH($B103,Date_unitati!$B:$B,0))),"-",INDEX(Date_unitati!$AL:$AL,MATCH($B103,Date_unitati!$B:$B,0))),"-")</f>
        <v>27.272727272727298</v>
      </c>
      <c r="K103" s="11">
        <f>IFERROR(IF(ISBLANK(INDEX(Date_unitati!$AM:$AM,MATCH($B103,Date_unitati!$B:$B,0))),"-",INDEX(Date_unitati!$AM:$AM,MATCH($B103,Date_unitati!$B:$B,0))),"-")</f>
        <v>20</v>
      </c>
      <c r="L103" s="11">
        <f t="shared" si="3"/>
        <v>-18.46</v>
      </c>
    </row>
    <row r="104" spans="1:12" x14ac:dyDescent="0.2">
      <c r="A104" s="15">
        <v>101</v>
      </c>
      <c r="B104" s="16" t="s">
        <v>176</v>
      </c>
      <c r="C104" s="16" t="s">
        <v>177</v>
      </c>
      <c r="D104" s="15" t="s">
        <v>76</v>
      </c>
      <c r="E104" s="11">
        <f>IFERROR(IF(ISBLANK(INDEX(Date_unitati!$AG:$AG,MATCH($B104,Date_unitati!$B:$B,0))),"-",INDEX(Date_unitati!$AG:$AG,MATCH($B104,Date_unitati!$B:$B,0))),"-")</f>
        <v>50</v>
      </c>
      <c r="F104" s="11">
        <f>IFERROR(IF(ISBLANK(INDEX(Date_unitati!$AH:$AH,MATCH($B104,Date_unitati!$B:$B,0))),"-",INDEX(Date_unitati!$AH:$AH,MATCH($B104,Date_unitati!$B:$B,0))),"-")</f>
        <v>50</v>
      </c>
      <c r="G104" s="11">
        <f>IFERROR(IF(ISBLANK(INDEX(Date_unitati!$AI:$AI,MATCH($B104,Date_unitati!$B:$B,0))),"-",INDEX(Date_unitati!$AI:$AI,MATCH($B104,Date_unitati!$B:$B,0))),"-")</f>
        <v>16.6666666666667</v>
      </c>
      <c r="H104" s="11">
        <f>IFERROR(IF(ISBLANK(INDEX(Date_unitati!$AJ:$AJ,MATCH($B104,Date_unitati!$B:$B,0))),"-",INDEX(Date_unitati!$AJ:$AJ,MATCH($B104,Date_unitati!$B:$B,0))),"-")</f>
        <v>25</v>
      </c>
      <c r="I104" s="11">
        <f>IFERROR(IF(ISBLANK(INDEX(Date_unitati!$AK:$AK,MATCH($B104,Date_unitati!$B:$B,0))),"-",INDEX(Date_unitati!$AK:$AK,MATCH($B104,Date_unitati!$B:$B,0))),"-")</f>
        <v>27.272727272727298</v>
      </c>
      <c r="J104" s="11">
        <f>IFERROR(IF(ISBLANK(INDEX(Date_unitati!$AL:$AL,MATCH($B104,Date_unitati!$B:$B,0))),"-",INDEX(Date_unitati!$AL:$AL,MATCH($B104,Date_unitati!$B:$B,0))),"-")</f>
        <v>69.230769230769198</v>
      </c>
      <c r="K104" s="11">
        <f>IFERROR(IF(ISBLANK(INDEX(Date_unitati!$AM:$AM,MATCH($B104,Date_unitati!$B:$B,0))),"-",INDEX(Date_unitati!$AM:$AM,MATCH($B104,Date_unitati!$B:$B,0))),"-")</f>
        <v>18.181818181818201</v>
      </c>
      <c r="L104" s="11">
        <f t="shared" si="3"/>
        <v>-31.82</v>
      </c>
    </row>
    <row r="105" spans="1:12" x14ac:dyDescent="0.2">
      <c r="A105" s="15">
        <v>102</v>
      </c>
      <c r="B105" s="16" t="s">
        <v>83</v>
      </c>
      <c r="C105" s="16" t="s">
        <v>66</v>
      </c>
      <c r="D105" s="15" t="s">
        <v>64</v>
      </c>
      <c r="E105" s="11">
        <f>IFERROR(IF(ISBLANK(INDEX(Date_unitati!$AG:$AG,MATCH($B105,Date_unitati!$B:$B,0))),"-",INDEX(Date_unitati!$AG:$AG,MATCH($B105,Date_unitati!$B:$B,0))),"-")</f>
        <v>10</v>
      </c>
      <c r="F105" s="11">
        <f>IFERROR(IF(ISBLANK(INDEX(Date_unitati!$AH:$AH,MATCH($B105,Date_unitati!$B:$B,0))),"-",INDEX(Date_unitati!$AH:$AH,MATCH($B105,Date_unitati!$B:$B,0))),"-")</f>
        <v>20</v>
      </c>
      <c r="G105" s="11">
        <f>IFERROR(IF(ISBLANK(INDEX(Date_unitati!$AI:$AI,MATCH($B105,Date_unitati!$B:$B,0))),"-",INDEX(Date_unitati!$AI:$AI,MATCH($B105,Date_unitati!$B:$B,0))),"-")</f>
        <v>40</v>
      </c>
      <c r="H105" s="11">
        <f>IFERROR(IF(ISBLANK(INDEX(Date_unitati!$AJ:$AJ,MATCH($B105,Date_unitati!$B:$B,0))),"-",INDEX(Date_unitati!$AJ:$AJ,MATCH($B105,Date_unitati!$B:$B,0))),"-")</f>
        <v>0</v>
      </c>
      <c r="I105" s="11">
        <f>IFERROR(IF(ISBLANK(INDEX(Date_unitati!$AK:$AK,MATCH($B105,Date_unitati!$B:$B,0))),"-",INDEX(Date_unitati!$AK:$AK,MATCH($B105,Date_unitati!$B:$B,0))),"-")</f>
        <v>0</v>
      </c>
      <c r="J105" s="11">
        <f>IFERROR(IF(ISBLANK(INDEX(Date_unitati!$AL:$AL,MATCH($B105,Date_unitati!$B:$B,0))),"-",INDEX(Date_unitati!$AL:$AL,MATCH($B105,Date_unitati!$B:$B,0))),"-")</f>
        <v>25</v>
      </c>
      <c r="K105" s="11">
        <f>IFERROR(IF(ISBLANK(INDEX(Date_unitati!$AM:$AM,MATCH($B105,Date_unitati!$B:$B,0))),"-",INDEX(Date_unitati!$AM:$AM,MATCH($B105,Date_unitati!$B:$B,0))),"-")</f>
        <v>10</v>
      </c>
      <c r="L105" s="11">
        <f t="shared" si="3"/>
        <v>0</v>
      </c>
    </row>
    <row r="106" spans="1:12" x14ac:dyDescent="0.2">
      <c r="A106" s="15">
        <v>103</v>
      </c>
      <c r="B106" s="16" t="s">
        <v>226</v>
      </c>
      <c r="C106" s="16" t="s">
        <v>227</v>
      </c>
      <c r="D106" s="15" t="s">
        <v>76</v>
      </c>
      <c r="E106" s="11">
        <f>IFERROR(IF(ISBLANK(INDEX(Date_unitati!$AG:$AG,MATCH($B106,Date_unitati!$B:$B,0))),"-",INDEX(Date_unitati!$AG:$AG,MATCH($B106,Date_unitati!$B:$B,0))),"-")</f>
        <v>46.153846153846203</v>
      </c>
      <c r="F106" s="11">
        <f>IFERROR(IF(ISBLANK(INDEX(Date_unitati!$AH:$AH,MATCH($B106,Date_unitati!$B:$B,0))),"-",INDEX(Date_unitati!$AH:$AH,MATCH($B106,Date_unitati!$B:$B,0))),"-")</f>
        <v>75</v>
      </c>
      <c r="G106" s="11">
        <f>IFERROR(IF(ISBLANK(INDEX(Date_unitati!$AI:$AI,MATCH($B106,Date_unitati!$B:$B,0))),"-",INDEX(Date_unitati!$AI:$AI,MATCH($B106,Date_unitati!$B:$B,0))),"-")</f>
        <v>58.823529411764703</v>
      </c>
      <c r="H106" s="11">
        <f>IFERROR(IF(ISBLANK(INDEX(Date_unitati!$AJ:$AJ,MATCH($B106,Date_unitati!$B:$B,0))),"-",INDEX(Date_unitati!$AJ:$AJ,MATCH($B106,Date_unitati!$B:$B,0))),"-")</f>
        <v>8.3333333333333304</v>
      </c>
      <c r="I106" s="11">
        <f>IFERROR(IF(ISBLANK(INDEX(Date_unitati!$AK:$AK,MATCH($B106,Date_unitati!$B:$B,0))),"-",INDEX(Date_unitati!$AK:$AK,MATCH($B106,Date_unitati!$B:$B,0))),"-")</f>
        <v>75</v>
      </c>
      <c r="J106" s="11">
        <f>IFERROR(IF(ISBLANK(INDEX(Date_unitati!$AL:$AL,MATCH($B106,Date_unitati!$B:$B,0))),"-",INDEX(Date_unitati!$AL:$AL,MATCH($B106,Date_unitati!$B:$B,0))),"-")</f>
        <v>50</v>
      </c>
      <c r="K106" s="11">
        <f>IFERROR(IF(ISBLANK(INDEX(Date_unitati!$AM:$AM,MATCH($B106,Date_unitati!$B:$B,0))),"-",INDEX(Date_unitati!$AM:$AM,MATCH($B106,Date_unitati!$B:$B,0))),"-")</f>
        <v>7.6923076923076898</v>
      </c>
      <c r="L106" s="11">
        <f t="shared" si="3"/>
        <v>-38.46</v>
      </c>
    </row>
    <row r="107" spans="1:12" x14ac:dyDescent="0.2">
      <c r="A107" s="15">
        <v>104</v>
      </c>
      <c r="B107" s="16" t="s">
        <v>196</v>
      </c>
      <c r="C107" s="16" t="s">
        <v>197</v>
      </c>
      <c r="D107" s="15" t="s">
        <v>76</v>
      </c>
      <c r="E107" s="11">
        <f>IFERROR(IF(ISBLANK(INDEX(Date_unitati!$AG:$AG,MATCH($B107,Date_unitati!$B:$B,0))),"-",INDEX(Date_unitati!$AG:$AG,MATCH($B107,Date_unitati!$B:$B,0))),"-")</f>
        <v>22.2222222222222</v>
      </c>
      <c r="F107" s="11">
        <f>IFERROR(IF(ISBLANK(INDEX(Date_unitati!$AH:$AH,MATCH($B107,Date_unitati!$B:$B,0))),"-",INDEX(Date_unitati!$AH:$AH,MATCH($B107,Date_unitati!$B:$B,0))),"-")</f>
        <v>33.3333333333333</v>
      </c>
      <c r="G107" s="11">
        <f>IFERROR(IF(ISBLANK(INDEX(Date_unitati!$AI:$AI,MATCH($B107,Date_unitati!$B:$B,0))),"-",INDEX(Date_unitati!$AI:$AI,MATCH($B107,Date_unitati!$B:$B,0))),"-")</f>
        <v>75</v>
      </c>
      <c r="H107" s="11">
        <f>IFERROR(IF(ISBLANK(INDEX(Date_unitati!$AJ:$AJ,MATCH($B107,Date_unitati!$B:$B,0))),"-",INDEX(Date_unitati!$AJ:$AJ,MATCH($B107,Date_unitati!$B:$B,0))),"-")</f>
        <v>62.5</v>
      </c>
      <c r="I107" s="11">
        <f>IFERROR(IF(ISBLANK(INDEX(Date_unitati!$AK:$AK,MATCH($B107,Date_unitati!$B:$B,0))),"-",INDEX(Date_unitati!$AK:$AK,MATCH($B107,Date_unitati!$B:$B,0))),"-")</f>
        <v>50</v>
      </c>
      <c r="J107" s="11">
        <f>IFERROR(IF(ISBLANK(INDEX(Date_unitati!$AL:$AL,MATCH($B107,Date_unitati!$B:$B,0))),"-",INDEX(Date_unitati!$AL:$AL,MATCH($B107,Date_unitati!$B:$B,0))),"-")</f>
        <v>50</v>
      </c>
      <c r="K107" s="11">
        <f>IFERROR(IF(ISBLANK(INDEX(Date_unitati!$AM:$AM,MATCH($B107,Date_unitati!$B:$B,0))),"-",INDEX(Date_unitati!$AM:$AM,MATCH($B107,Date_unitati!$B:$B,0))),"-")</f>
        <v>0</v>
      </c>
      <c r="L107" s="11">
        <f t="shared" si="3"/>
        <v>-22.22</v>
      </c>
    </row>
    <row r="108" spans="1:12" x14ac:dyDescent="0.2">
      <c r="A108" s="15">
        <v>105</v>
      </c>
      <c r="B108" s="16" t="s">
        <v>80</v>
      </c>
      <c r="C108" s="16" t="s">
        <v>66</v>
      </c>
      <c r="D108" s="15" t="s">
        <v>64</v>
      </c>
      <c r="E108" s="11">
        <f>IFERROR(IF(ISBLANK(INDEX(Date_unitati!$AG:$AG,MATCH($B108,Date_unitati!$B:$B,0))),"-",INDEX(Date_unitati!$AG:$AG,MATCH($B108,Date_unitati!$B:$B,0))),"-")</f>
        <v>22.2222222222222</v>
      </c>
      <c r="F108" s="11">
        <f>IFERROR(IF(ISBLANK(INDEX(Date_unitati!$AH:$AH,MATCH($B108,Date_unitati!$B:$B,0))),"-",INDEX(Date_unitati!$AH:$AH,MATCH($B108,Date_unitati!$B:$B,0))),"-")</f>
        <v>42.857142857142897</v>
      </c>
      <c r="G108" s="11">
        <f>IFERROR(IF(ISBLANK(INDEX(Date_unitati!$AI:$AI,MATCH($B108,Date_unitati!$B:$B,0))),"-",INDEX(Date_unitati!$AI:$AI,MATCH($B108,Date_unitati!$B:$B,0))),"-")</f>
        <v>42.857142857142897</v>
      </c>
      <c r="H108" s="11">
        <f>IFERROR(IF(ISBLANK(INDEX(Date_unitati!$AJ:$AJ,MATCH($B108,Date_unitati!$B:$B,0))),"-",INDEX(Date_unitati!$AJ:$AJ,MATCH($B108,Date_unitati!$B:$B,0))),"-")</f>
        <v>23.076923076923102</v>
      </c>
      <c r="I108" s="11">
        <f>IFERROR(IF(ISBLANK(INDEX(Date_unitati!$AK:$AK,MATCH($B108,Date_unitati!$B:$B,0))),"-",INDEX(Date_unitati!$AK:$AK,MATCH($B108,Date_unitati!$B:$B,0))),"-")</f>
        <v>0</v>
      </c>
      <c r="J108" s="11">
        <f>IFERROR(IF(ISBLANK(INDEX(Date_unitati!$AL:$AL,MATCH($B108,Date_unitati!$B:$B,0))),"-",INDEX(Date_unitati!$AL:$AL,MATCH($B108,Date_unitati!$B:$B,0))),"-")</f>
        <v>0</v>
      </c>
      <c r="K108" s="11">
        <f>IFERROR(IF(ISBLANK(INDEX(Date_unitati!$AM:$AM,MATCH($B108,Date_unitati!$B:$B,0))),"-",INDEX(Date_unitati!$AM:$AM,MATCH($B108,Date_unitati!$B:$B,0))),"-")</f>
        <v>0</v>
      </c>
      <c r="L108" s="11">
        <f t="shared" si="3"/>
        <v>-22.22</v>
      </c>
    </row>
    <row r="109" spans="1:12" x14ac:dyDescent="0.2">
      <c r="A109" s="15">
        <v>106</v>
      </c>
      <c r="B109" s="16" t="s">
        <v>190</v>
      </c>
      <c r="C109" s="16" t="s">
        <v>191</v>
      </c>
      <c r="D109" s="15" t="s">
        <v>76</v>
      </c>
      <c r="E109" s="11">
        <f>IFERROR(IF(ISBLANK(INDEX(Date_unitati!$AG:$AG,MATCH($B109,Date_unitati!$B:$B,0))),"-",INDEX(Date_unitati!$AG:$AG,MATCH($B109,Date_unitati!$B:$B,0))),"-")</f>
        <v>50</v>
      </c>
      <c r="F109" s="11">
        <f>IFERROR(IF(ISBLANK(INDEX(Date_unitati!$AH:$AH,MATCH($B109,Date_unitati!$B:$B,0))),"-",INDEX(Date_unitati!$AH:$AH,MATCH($B109,Date_unitati!$B:$B,0))),"-")</f>
        <v>50</v>
      </c>
      <c r="G109" s="11">
        <f>IFERROR(IF(ISBLANK(INDEX(Date_unitati!$AI:$AI,MATCH($B109,Date_unitati!$B:$B,0))),"-",INDEX(Date_unitati!$AI:$AI,MATCH($B109,Date_unitati!$B:$B,0))),"-")</f>
        <v>83.3333333333333</v>
      </c>
      <c r="H109" s="11">
        <f>IFERROR(IF(ISBLANK(INDEX(Date_unitati!$AJ:$AJ,MATCH($B109,Date_unitati!$B:$B,0))),"-",INDEX(Date_unitati!$AJ:$AJ,MATCH($B109,Date_unitati!$B:$B,0))),"-")</f>
        <v>71.428571428571402</v>
      </c>
      <c r="I109" s="11">
        <f>IFERROR(IF(ISBLANK(INDEX(Date_unitati!$AK:$AK,MATCH($B109,Date_unitati!$B:$B,0))),"-",INDEX(Date_unitati!$AK:$AK,MATCH($B109,Date_unitati!$B:$B,0))),"-")</f>
        <v>0</v>
      </c>
      <c r="J109" s="11">
        <f>IFERROR(IF(ISBLANK(INDEX(Date_unitati!$AL:$AL,MATCH($B109,Date_unitati!$B:$B,0))),"-",INDEX(Date_unitati!$AL:$AL,MATCH($B109,Date_unitati!$B:$B,0))),"-")</f>
        <v>0</v>
      </c>
      <c r="K109" s="11">
        <f>IFERROR(IF(ISBLANK(INDEX(Date_unitati!$AM:$AM,MATCH($B109,Date_unitati!$B:$B,0))),"-",INDEX(Date_unitati!$AM:$AM,MATCH($B109,Date_unitati!$B:$B,0))),"-")</f>
        <v>0</v>
      </c>
      <c r="L109" s="11">
        <f t="shared" si="3"/>
        <v>-50</v>
      </c>
    </row>
    <row r="110" spans="1:12" x14ac:dyDescent="0.2">
      <c r="A110" s="15">
        <v>107</v>
      </c>
      <c r="B110" s="16" t="s">
        <v>165</v>
      </c>
      <c r="C110" s="16" t="s">
        <v>107</v>
      </c>
      <c r="D110" s="15" t="s">
        <v>64</v>
      </c>
      <c r="E110" s="11">
        <f>IFERROR(IF(ISBLANK(INDEX(Date_unitati!$AG:$AG,MATCH($B110,Date_unitati!$B:$B,0))),"-",INDEX(Date_unitati!$AG:$AG,MATCH($B110,Date_unitati!$B:$B,0))),"-")</f>
        <v>83.3333333333333</v>
      </c>
      <c r="F110" s="11">
        <f>IFERROR(IF(ISBLANK(INDEX(Date_unitati!$AH:$AH,MATCH($B110,Date_unitati!$B:$B,0))),"-",INDEX(Date_unitati!$AH:$AH,MATCH($B110,Date_unitati!$B:$B,0))),"-")</f>
        <v>50</v>
      </c>
      <c r="G110" s="11">
        <f>IFERROR(IF(ISBLANK(INDEX(Date_unitati!$AI:$AI,MATCH($B110,Date_unitati!$B:$B,0))),"-",INDEX(Date_unitati!$AI:$AI,MATCH($B110,Date_unitati!$B:$B,0))),"-")</f>
        <v>20</v>
      </c>
      <c r="H110" s="11">
        <f>IFERROR(IF(ISBLANK(INDEX(Date_unitati!$AJ:$AJ,MATCH($B110,Date_unitati!$B:$B,0))),"-",INDEX(Date_unitati!$AJ:$AJ,MATCH($B110,Date_unitati!$B:$B,0))),"-")</f>
        <v>0</v>
      </c>
      <c r="I110" s="11">
        <f>IFERROR(IF(ISBLANK(INDEX(Date_unitati!$AK:$AK,MATCH($B110,Date_unitati!$B:$B,0))),"-",INDEX(Date_unitati!$AK:$AK,MATCH($B110,Date_unitati!$B:$B,0))),"-")</f>
        <v>0</v>
      </c>
      <c r="J110" s="11">
        <f>IFERROR(IF(ISBLANK(INDEX(Date_unitati!$AL:$AL,MATCH($B110,Date_unitati!$B:$B,0))),"-",INDEX(Date_unitati!$AL:$AL,MATCH($B110,Date_unitati!$B:$B,0))),"-")</f>
        <v>0</v>
      </c>
      <c r="K110" s="11">
        <f>IFERROR(IF(ISBLANK(INDEX(Date_unitati!$AM:$AM,MATCH($B110,Date_unitati!$B:$B,0))),"-",INDEX(Date_unitati!$AM:$AM,MATCH($B110,Date_unitati!$B:$B,0))),"-")</f>
        <v>0</v>
      </c>
      <c r="L110" s="11">
        <f t="shared" si="3"/>
        <v>-83.33</v>
      </c>
    </row>
    <row r="111" spans="1:12" x14ac:dyDescent="0.2">
      <c r="A111" s="15">
        <v>108</v>
      </c>
      <c r="B111" s="16" t="s">
        <v>117</v>
      </c>
      <c r="C111" s="16" t="s">
        <v>66</v>
      </c>
      <c r="D111" s="15" t="s">
        <v>64</v>
      </c>
      <c r="E111" s="11">
        <f>IFERROR(IF(ISBLANK(INDEX(Date_unitati!$AG:$AG,MATCH($B111,Date_unitati!$B:$B,0))),"-",INDEX(Date_unitati!$AG:$AG,MATCH($B111,Date_unitati!$B:$B,0))),"-")</f>
        <v>72.2222222222222</v>
      </c>
      <c r="F111" s="11">
        <f>IFERROR(IF(ISBLANK(INDEX(Date_unitati!$AH:$AH,MATCH($B111,Date_unitati!$B:$B,0))),"-",INDEX(Date_unitati!$AH:$AH,MATCH($B111,Date_unitati!$B:$B,0))),"-")</f>
        <v>62.5</v>
      </c>
      <c r="G111" s="11">
        <f>IFERROR(IF(ISBLANK(INDEX(Date_unitati!$AI:$AI,MATCH($B111,Date_unitati!$B:$B,0))),"-",INDEX(Date_unitati!$AI:$AI,MATCH($B111,Date_unitati!$B:$B,0))),"-")</f>
        <v>70</v>
      </c>
      <c r="H111" s="11">
        <f>IFERROR(IF(ISBLANK(INDEX(Date_unitati!$AJ:$AJ,MATCH($B111,Date_unitati!$B:$B,0))),"-",INDEX(Date_unitati!$AJ:$AJ,MATCH($B111,Date_unitati!$B:$B,0))),"-")</f>
        <v>56.25</v>
      </c>
      <c r="I111" s="11">
        <f>IFERROR(IF(ISBLANK(INDEX(Date_unitati!$AK:$AK,MATCH($B111,Date_unitati!$B:$B,0))),"-",INDEX(Date_unitati!$AK:$AK,MATCH($B111,Date_unitati!$B:$B,0))),"-")</f>
        <v>66.6666666666667</v>
      </c>
      <c r="J111" s="11">
        <f>IFERROR(IF(ISBLANK(INDEX(Date_unitati!$AL:$AL,MATCH($B111,Date_unitati!$B:$B,0))),"-",INDEX(Date_unitati!$AL:$AL,MATCH($B111,Date_unitati!$B:$B,0))),"-")</f>
        <v>100</v>
      </c>
      <c r="K111" s="11" t="str">
        <f>IFERROR(IF(ISBLANK(INDEX(Date_unitati!$AM:$AM,MATCH($B111,Date_unitati!$B:$B,0))),"-",INDEX(Date_unitati!$AM:$AM,MATCH($B111,Date_unitati!$B:$B,0))),"-")</f>
        <v>-</v>
      </c>
      <c r="L111" s="11" t="str">
        <f t="shared" si="3"/>
        <v>-</v>
      </c>
    </row>
    <row r="112" spans="1:12" x14ac:dyDescent="0.2">
      <c r="A112" s="15">
        <v>109</v>
      </c>
      <c r="B112" s="16" t="s">
        <v>155</v>
      </c>
      <c r="C112" s="16" t="s">
        <v>66</v>
      </c>
      <c r="D112" s="15" t="s">
        <v>64</v>
      </c>
      <c r="E112" s="11">
        <f>IFERROR(IF(ISBLANK(INDEX(Date_unitati!$AG:$AG,MATCH($B112,Date_unitati!$B:$B,0))),"-",INDEX(Date_unitati!$AG:$AG,MATCH($B112,Date_unitati!$B:$B,0))),"-")</f>
        <v>84</v>
      </c>
      <c r="F112" s="11">
        <f>IFERROR(IF(ISBLANK(INDEX(Date_unitati!$AH:$AH,MATCH($B112,Date_unitati!$B:$B,0))),"-",INDEX(Date_unitati!$AH:$AH,MATCH($B112,Date_unitati!$B:$B,0))),"-")</f>
        <v>68.571428571428598</v>
      </c>
      <c r="G112" s="11">
        <f>IFERROR(IF(ISBLANK(INDEX(Date_unitati!$AI:$AI,MATCH($B112,Date_unitati!$B:$B,0))),"-",INDEX(Date_unitati!$AI:$AI,MATCH($B112,Date_unitati!$B:$B,0))),"-")</f>
        <v>80.487804878048806</v>
      </c>
      <c r="H112" s="11">
        <f>IFERROR(IF(ISBLANK(INDEX(Date_unitati!$AJ:$AJ,MATCH($B112,Date_unitati!$B:$B,0))),"-",INDEX(Date_unitati!$AJ:$AJ,MATCH($B112,Date_unitati!$B:$B,0))),"-")</f>
        <v>75</v>
      </c>
      <c r="I112" s="11">
        <f>IFERROR(IF(ISBLANK(INDEX(Date_unitati!$AK:$AK,MATCH($B112,Date_unitati!$B:$B,0))),"-",INDEX(Date_unitati!$AK:$AK,MATCH($B112,Date_unitati!$B:$B,0))),"-")</f>
        <v>77.272727272727295</v>
      </c>
      <c r="J112" s="11">
        <f>IFERROR(IF(ISBLANK(INDEX(Date_unitati!$AL:$AL,MATCH($B112,Date_unitati!$B:$B,0))),"-",INDEX(Date_unitati!$AL:$AL,MATCH($B112,Date_unitati!$B:$B,0))),"-")</f>
        <v>89.473684210526301</v>
      </c>
      <c r="K112" s="11" t="str">
        <f>IFERROR(IF(ISBLANK(INDEX(Date_unitati!$AM:$AM,MATCH($B112,Date_unitati!$B:$B,0))),"-",INDEX(Date_unitati!$AM:$AM,MATCH($B112,Date_unitati!$B:$B,0))),"-")</f>
        <v>-</v>
      </c>
      <c r="L112" s="11" t="str">
        <f t="shared" si="3"/>
        <v>-</v>
      </c>
    </row>
    <row r="113" spans="1:12" x14ac:dyDescent="0.2">
      <c r="A113" s="15">
        <v>110</v>
      </c>
      <c r="B113" s="16" t="s">
        <v>170</v>
      </c>
      <c r="C113" s="16" t="s">
        <v>171</v>
      </c>
      <c r="D113" s="15" t="s">
        <v>76</v>
      </c>
      <c r="E113" s="11">
        <f>IFERROR(IF(ISBLANK(INDEX(Date_unitati!$AG:$AG,MATCH($B113,Date_unitati!$B:$B,0))),"-",INDEX(Date_unitati!$AG:$AG,MATCH($B113,Date_unitati!$B:$B,0))),"-")</f>
        <v>80</v>
      </c>
      <c r="F113" s="11">
        <f>IFERROR(IF(ISBLANK(INDEX(Date_unitati!$AH:$AH,MATCH($B113,Date_unitati!$B:$B,0))),"-",INDEX(Date_unitati!$AH:$AH,MATCH($B113,Date_unitati!$B:$B,0))),"-")</f>
        <v>80</v>
      </c>
      <c r="G113" s="11">
        <f>IFERROR(IF(ISBLANK(INDEX(Date_unitati!$AI:$AI,MATCH($B113,Date_unitati!$B:$B,0))),"-",INDEX(Date_unitati!$AI:$AI,MATCH($B113,Date_unitati!$B:$B,0))),"-")</f>
        <v>93.3333333333333</v>
      </c>
      <c r="H113" s="11">
        <f>IFERROR(IF(ISBLANK(INDEX(Date_unitati!$AJ:$AJ,MATCH($B113,Date_unitati!$B:$B,0))),"-",INDEX(Date_unitati!$AJ:$AJ,MATCH($B113,Date_unitati!$B:$B,0))),"-")</f>
        <v>72.727272727272705</v>
      </c>
      <c r="I113" s="11">
        <f>IFERROR(IF(ISBLANK(INDEX(Date_unitati!$AK:$AK,MATCH($B113,Date_unitati!$B:$B,0))),"-",INDEX(Date_unitati!$AK:$AK,MATCH($B113,Date_unitati!$B:$B,0))),"-")</f>
        <v>81.25</v>
      </c>
      <c r="J113" s="11">
        <f>IFERROR(IF(ISBLANK(INDEX(Date_unitati!$AL:$AL,MATCH($B113,Date_unitati!$B:$B,0))),"-",INDEX(Date_unitati!$AL:$AL,MATCH($B113,Date_unitati!$B:$B,0))),"-")</f>
        <v>62.5</v>
      </c>
      <c r="K113" s="11" t="str">
        <f>IFERROR(IF(ISBLANK(INDEX(Date_unitati!$AM:$AM,MATCH($B113,Date_unitati!$B:$B,0))),"-",INDEX(Date_unitati!$AM:$AM,MATCH($B113,Date_unitati!$B:$B,0))),"-")</f>
        <v>-</v>
      </c>
      <c r="L113" s="11" t="str">
        <f t="shared" si="3"/>
        <v>-</v>
      </c>
    </row>
    <row r="114" spans="1:12" x14ac:dyDescent="0.2">
      <c r="A114" s="15">
        <v>111</v>
      </c>
      <c r="B114" s="16" t="s">
        <v>166</v>
      </c>
      <c r="C114" s="16" t="s">
        <v>167</v>
      </c>
      <c r="D114" s="15" t="s">
        <v>76</v>
      </c>
      <c r="E114" s="11">
        <f>IFERROR(IF(ISBLANK(INDEX(Date_unitati!$AG:$AG,MATCH($B114,Date_unitati!$B:$B,0))),"-",INDEX(Date_unitati!$AG:$AG,MATCH($B114,Date_unitati!$B:$B,0))),"-")</f>
        <v>75</v>
      </c>
      <c r="F114" s="11">
        <f>IFERROR(IF(ISBLANK(INDEX(Date_unitati!$AH:$AH,MATCH($B114,Date_unitati!$B:$B,0))),"-",INDEX(Date_unitati!$AH:$AH,MATCH($B114,Date_unitati!$B:$B,0))),"-")</f>
        <v>42.857142857142897</v>
      </c>
      <c r="G114" s="11">
        <f>IFERROR(IF(ISBLANK(INDEX(Date_unitati!$AI:$AI,MATCH($B114,Date_unitati!$B:$B,0))),"-",INDEX(Date_unitati!$AI:$AI,MATCH($B114,Date_unitati!$B:$B,0))),"-")</f>
        <v>60</v>
      </c>
      <c r="H114" s="11">
        <f>IFERROR(IF(ISBLANK(INDEX(Date_unitati!$AJ:$AJ,MATCH($B114,Date_unitati!$B:$B,0))),"-",INDEX(Date_unitati!$AJ:$AJ,MATCH($B114,Date_unitati!$B:$B,0))),"-")</f>
        <v>61.538461538461497</v>
      </c>
      <c r="I114" s="11">
        <f>IFERROR(IF(ISBLANK(INDEX(Date_unitati!$AK:$AK,MATCH($B114,Date_unitati!$B:$B,0))),"-",INDEX(Date_unitati!$AK:$AK,MATCH($B114,Date_unitati!$B:$B,0))),"-")</f>
        <v>30</v>
      </c>
      <c r="J114" s="11">
        <f>IFERROR(IF(ISBLANK(INDEX(Date_unitati!$AL:$AL,MATCH($B114,Date_unitati!$B:$B,0))),"-",INDEX(Date_unitati!$AL:$AL,MATCH($B114,Date_unitati!$B:$B,0))),"-")</f>
        <v>76</v>
      </c>
      <c r="K114" s="11" t="str">
        <f>IFERROR(IF(ISBLANK(INDEX(Date_unitati!$AM:$AM,MATCH($B114,Date_unitati!$B:$B,0))),"-",INDEX(Date_unitati!$AM:$AM,MATCH($B114,Date_unitati!$B:$B,0))),"-")</f>
        <v>-</v>
      </c>
      <c r="L114" s="11" t="str">
        <f t="shared" si="3"/>
        <v>-</v>
      </c>
    </row>
    <row r="115" spans="1:12" x14ac:dyDescent="0.2">
      <c r="A115" s="15">
        <v>112</v>
      </c>
      <c r="B115" s="16" t="s">
        <v>142</v>
      </c>
      <c r="C115" s="16" t="s">
        <v>66</v>
      </c>
      <c r="D115" s="15" t="s">
        <v>64</v>
      </c>
      <c r="E115" s="11">
        <f>IFERROR(IF(ISBLANK(INDEX(Date_unitati!$AG:$AG,MATCH($B115,Date_unitati!$B:$B,0))),"-",INDEX(Date_unitati!$AG:$AG,MATCH($B115,Date_unitati!$B:$B,0))),"-")</f>
        <v>25</v>
      </c>
      <c r="F115" s="11" t="str">
        <f>IFERROR(IF(ISBLANK(INDEX(Date_unitati!$AH:$AH,MATCH($B115,Date_unitati!$B:$B,0))),"-",INDEX(Date_unitati!$AH:$AH,MATCH($B115,Date_unitati!$B:$B,0))),"-")</f>
        <v>-</v>
      </c>
      <c r="G115" s="11">
        <f>IFERROR(IF(ISBLANK(INDEX(Date_unitati!$AI:$AI,MATCH($B115,Date_unitati!$B:$B,0))),"-",INDEX(Date_unitati!$AI:$AI,MATCH($B115,Date_unitati!$B:$B,0))),"-")</f>
        <v>0</v>
      </c>
      <c r="H115" s="11">
        <f>IFERROR(IF(ISBLANK(INDEX(Date_unitati!$AJ:$AJ,MATCH($B115,Date_unitati!$B:$B,0))),"-",INDEX(Date_unitati!$AJ:$AJ,MATCH($B115,Date_unitati!$B:$B,0))),"-")</f>
        <v>18.181818181818201</v>
      </c>
      <c r="I115" s="11">
        <f>IFERROR(IF(ISBLANK(INDEX(Date_unitati!$AK:$AK,MATCH($B115,Date_unitati!$B:$B,0))),"-",INDEX(Date_unitati!$AK:$AK,MATCH($B115,Date_unitati!$B:$B,0))),"-")</f>
        <v>12.5</v>
      </c>
      <c r="J115" s="11">
        <f>IFERROR(IF(ISBLANK(INDEX(Date_unitati!$AL:$AL,MATCH($B115,Date_unitati!$B:$B,0))),"-",INDEX(Date_unitati!$AL:$AL,MATCH($B115,Date_unitati!$B:$B,0))),"-")</f>
        <v>25</v>
      </c>
      <c r="K115" s="11" t="str">
        <f>IFERROR(IF(ISBLANK(INDEX(Date_unitati!$AM:$AM,MATCH($B115,Date_unitati!$B:$B,0))),"-",INDEX(Date_unitati!$AM:$AM,MATCH($B115,Date_unitati!$B:$B,0))),"-")</f>
        <v>-</v>
      </c>
      <c r="L115" s="11" t="str">
        <f t="shared" si="3"/>
        <v>-</v>
      </c>
    </row>
    <row r="116" spans="1:12" x14ac:dyDescent="0.2">
      <c r="A116" s="15">
        <v>113</v>
      </c>
      <c r="B116" s="16" t="s">
        <v>200</v>
      </c>
      <c r="C116" s="16" t="s">
        <v>201</v>
      </c>
      <c r="D116" s="15" t="s">
        <v>76</v>
      </c>
      <c r="E116" s="11">
        <f>IFERROR(IF(ISBLANK(INDEX(Date_unitati!$AG:$AG,MATCH($B116,Date_unitati!$B:$B,0))),"-",INDEX(Date_unitati!$AG:$AG,MATCH($B116,Date_unitati!$B:$B,0))),"-")</f>
        <v>50</v>
      </c>
      <c r="F116" s="11">
        <f>IFERROR(IF(ISBLANK(INDEX(Date_unitati!$AH:$AH,MATCH($B116,Date_unitati!$B:$B,0))),"-",INDEX(Date_unitati!$AH:$AH,MATCH($B116,Date_unitati!$B:$B,0))),"-")</f>
        <v>0</v>
      </c>
      <c r="G116" s="11">
        <f>IFERROR(IF(ISBLANK(INDEX(Date_unitati!$AI:$AI,MATCH($B116,Date_unitati!$B:$B,0))),"-",INDEX(Date_unitati!$AI:$AI,MATCH($B116,Date_unitati!$B:$B,0))),"-")</f>
        <v>20</v>
      </c>
      <c r="H116" s="11">
        <f>IFERROR(IF(ISBLANK(INDEX(Date_unitati!$AJ:$AJ,MATCH($B116,Date_unitati!$B:$B,0))),"-",INDEX(Date_unitati!$AJ:$AJ,MATCH($B116,Date_unitati!$B:$B,0))),"-")</f>
        <v>26.6666666666667</v>
      </c>
      <c r="I116" s="11">
        <f>IFERROR(IF(ISBLANK(INDEX(Date_unitati!$AK:$AK,MATCH($B116,Date_unitati!$B:$B,0))),"-",INDEX(Date_unitati!$AK:$AK,MATCH($B116,Date_unitati!$B:$B,0))),"-")</f>
        <v>33.3333333333333</v>
      </c>
      <c r="J116" s="11">
        <f>IFERROR(IF(ISBLANK(INDEX(Date_unitati!$AL:$AL,MATCH($B116,Date_unitati!$B:$B,0))),"-",INDEX(Date_unitati!$AL:$AL,MATCH($B116,Date_unitati!$B:$B,0))),"-")</f>
        <v>20</v>
      </c>
      <c r="K116" s="11" t="str">
        <f>IFERROR(IF(ISBLANK(INDEX(Date_unitati!$AM:$AM,MATCH($B116,Date_unitati!$B:$B,0))),"-",INDEX(Date_unitati!$AM:$AM,MATCH($B116,Date_unitati!$B:$B,0))),"-")</f>
        <v>-</v>
      </c>
      <c r="L116" s="11" t="str">
        <f t="shared" si="3"/>
        <v>-</v>
      </c>
    </row>
  </sheetData>
  <mergeCells count="1">
    <mergeCell ref="A1:L1"/>
  </mergeCells>
  <conditionalFormatting sqref="L4:L116">
    <cfRule type="colorScale" priority="2">
      <colorScale>
        <cfvo type="min"/>
        <cfvo type="num" val="0"/>
        <cfvo type="max"/>
        <color rgb="FFF8696B"/>
        <color rgb="FFFFEB84"/>
        <color rgb="FF63BE7B"/>
      </colorScale>
    </cfRule>
  </conditionalFormatting>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16"/>
  <sheetViews>
    <sheetView showGridLines="0" zoomScaleNormal="100" workbookViewId="0">
      <pane ySplit="3" topLeftCell="A4" activePane="bottomLeft" state="frozen"/>
      <selection pane="bottomLeft"/>
    </sheetView>
  </sheetViews>
  <sheetFormatPr baseColWidth="10" defaultColWidth="8.6640625" defaultRowHeight="15" x14ac:dyDescent="0.2"/>
  <cols>
    <col min="1" max="1" width="6" customWidth="1"/>
    <col min="2" max="2" width="46" customWidth="1"/>
    <col min="3" max="3" width="16" customWidth="1"/>
    <col min="4" max="11" width="9" customWidth="1"/>
    <col min="12" max="12" width="10" customWidth="1"/>
  </cols>
  <sheetData>
    <row r="1" spans="1:12" x14ac:dyDescent="0.2">
      <c r="A1" s="2" t="s">
        <v>264</v>
      </c>
      <c r="B1" s="2"/>
      <c r="C1" s="2"/>
      <c r="D1" s="2"/>
      <c r="E1" s="2"/>
      <c r="F1" s="2"/>
      <c r="G1" s="2"/>
      <c r="H1" s="2"/>
      <c r="I1" s="2"/>
      <c r="J1" s="2"/>
      <c r="K1" s="2"/>
      <c r="L1" s="2"/>
    </row>
    <row r="3" spans="1:12" x14ac:dyDescent="0.2">
      <c r="A3" s="12" t="s">
        <v>262</v>
      </c>
      <c r="B3" s="12" t="s">
        <v>24</v>
      </c>
      <c r="C3" s="12" t="s">
        <v>25</v>
      </c>
      <c r="D3" s="12" t="s">
        <v>26</v>
      </c>
      <c r="E3" s="12" t="s">
        <v>4</v>
      </c>
      <c r="F3" s="12" t="s">
        <v>5</v>
      </c>
      <c r="G3" s="12" t="s">
        <v>6</v>
      </c>
      <c r="H3" s="12" t="s">
        <v>7</v>
      </c>
      <c r="I3" s="12" t="s">
        <v>8</v>
      </c>
      <c r="J3" s="12" t="s">
        <v>9</v>
      </c>
      <c r="K3" s="12" t="s">
        <v>10</v>
      </c>
      <c r="L3" s="12" t="s">
        <v>263</v>
      </c>
    </row>
    <row r="4" spans="1:12" x14ac:dyDescent="0.2">
      <c r="A4" s="15">
        <v>1</v>
      </c>
      <c r="B4" s="16" t="s">
        <v>68</v>
      </c>
      <c r="C4" s="16" t="s">
        <v>66</v>
      </c>
      <c r="D4" s="15" t="s">
        <v>64</v>
      </c>
      <c r="E4" s="10">
        <f>IFERROR(IF(ISBLANK(INDEX(Date_unitati!$L:$L,MATCH($B4,Date_unitati!$B:$B,0))),"-",INDEX(Date_unitati!$L:$L,MATCH($B4,Date_unitati!$B:$B,0))),"-")</f>
        <v>9.1715555555555603</v>
      </c>
      <c r="F4" s="10">
        <f>IFERROR(IF(ISBLANK(INDEX(Date_unitati!$M:$M,MATCH($B4,Date_unitati!$B:$B,0))),"-",INDEX(Date_unitati!$M:$M,MATCH($B4,Date_unitati!$B:$B,0))),"-")</f>
        <v>8.7840909090909101</v>
      </c>
      <c r="G4" s="10">
        <f>IFERROR(IF(ISBLANK(INDEX(Date_unitati!$N:$N,MATCH($B4,Date_unitati!$B:$B,0))),"-",INDEX(Date_unitati!$N:$N,MATCH($B4,Date_unitati!$B:$B,0))),"-")</f>
        <v>8.8245238095238108</v>
      </c>
      <c r="H4" s="10">
        <f>IFERROR(IF(ISBLANK(INDEX(Date_unitati!$O:$O,MATCH($B4,Date_unitati!$B:$B,0))),"-",INDEX(Date_unitati!$O:$O,MATCH($B4,Date_unitati!$B:$B,0))),"-")</f>
        <v>9.0148837209302304</v>
      </c>
      <c r="I4" s="10">
        <f>IFERROR(IF(ISBLANK(INDEX(Date_unitati!$P:$P,MATCH($B4,Date_unitati!$B:$B,0))),"-",INDEX(Date_unitati!$P:$P,MATCH($B4,Date_unitati!$B:$B,0))),"-")</f>
        <v>8.5328089887640406</v>
      </c>
      <c r="J4" s="10">
        <f>IFERROR(IF(ISBLANK(INDEX(Date_unitati!$Q:$Q,MATCH($B4,Date_unitati!$B:$B,0))),"-",INDEX(Date_unitati!$Q:$Q,MATCH($B4,Date_unitati!$B:$B,0))),"-")</f>
        <v>8.6940963855421707</v>
      </c>
      <c r="K4" s="10">
        <f>IFERROR(IF(ISBLANK(INDEX(Date_unitati!$R:$R,MATCH($B4,Date_unitati!$B:$B,0))),"-",INDEX(Date_unitati!$R:$R,MATCH($B4,Date_unitati!$B:$B,0))),"-")</f>
        <v>8.6824719101123602</v>
      </c>
      <c r="L4" s="10">
        <f t="shared" ref="L4:L35" si="0">IFERROR(IF(OR(ISTEXT(E4),ISTEXT(K4)),"-",ROUND(K4-E4,2)),"-")</f>
        <v>-0.49</v>
      </c>
    </row>
    <row r="5" spans="1:12" x14ac:dyDescent="0.2">
      <c r="A5" s="15">
        <v>2</v>
      </c>
      <c r="B5" s="16" t="s">
        <v>69</v>
      </c>
      <c r="C5" s="16" t="s">
        <v>66</v>
      </c>
      <c r="D5" s="15" t="s">
        <v>64</v>
      </c>
      <c r="E5" s="10">
        <f>IFERROR(IF(ISBLANK(INDEX(Date_unitati!$L:$L,MATCH($B5,Date_unitati!$B:$B,0))),"-",INDEX(Date_unitati!$L:$L,MATCH($B5,Date_unitati!$B:$B,0))),"-")</f>
        <v>8.3816129032258093</v>
      </c>
      <c r="F5" s="10">
        <f>IFERROR(IF(ISBLANK(INDEX(Date_unitati!$M:$M,MATCH($B5,Date_unitati!$B:$B,0))),"-",INDEX(Date_unitati!$M:$M,MATCH($B5,Date_unitati!$B:$B,0))),"-")</f>
        <v>7.5738043478260897</v>
      </c>
      <c r="G5" s="10">
        <f>IFERROR(IF(ISBLANK(INDEX(Date_unitati!$N:$N,MATCH($B5,Date_unitati!$B:$B,0))),"-",INDEX(Date_unitati!$N:$N,MATCH($B5,Date_unitati!$B:$B,0))),"-")</f>
        <v>8.06605263157895</v>
      </c>
      <c r="H5" s="10">
        <f>IFERROR(IF(ISBLANK(INDEX(Date_unitati!$O:$O,MATCH($B5,Date_unitati!$B:$B,0))),"-",INDEX(Date_unitati!$O:$O,MATCH($B5,Date_unitati!$B:$B,0))),"-")</f>
        <v>7.6141463414634201</v>
      </c>
      <c r="I5" s="10">
        <f>IFERROR(IF(ISBLANK(INDEX(Date_unitati!$P:$P,MATCH($B5,Date_unitati!$B:$B,0))),"-",INDEX(Date_unitati!$P:$P,MATCH($B5,Date_unitati!$B:$B,0))),"-")</f>
        <v>7.4442016806722702</v>
      </c>
      <c r="J5" s="10">
        <f>IFERROR(IF(ISBLANK(INDEX(Date_unitati!$Q:$Q,MATCH($B5,Date_unitati!$B:$B,0))),"-",INDEX(Date_unitati!$Q:$Q,MATCH($B5,Date_unitati!$B:$B,0))),"-")</f>
        <v>8.1235042735042704</v>
      </c>
      <c r="K5" s="10">
        <f>IFERROR(IF(ISBLANK(INDEX(Date_unitati!$R:$R,MATCH($B5,Date_unitati!$B:$B,0))),"-",INDEX(Date_unitati!$R:$R,MATCH($B5,Date_unitati!$B:$B,0))),"-")</f>
        <v>8.1480208333333302</v>
      </c>
      <c r="L5" s="10">
        <f t="shared" si="0"/>
        <v>-0.23</v>
      </c>
    </row>
    <row r="6" spans="1:12" x14ac:dyDescent="0.2">
      <c r="A6" s="15">
        <v>3</v>
      </c>
      <c r="B6" s="16" t="s">
        <v>108</v>
      </c>
      <c r="C6" s="16" t="s">
        <v>66</v>
      </c>
      <c r="D6" s="15" t="s">
        <v>64</v>
      </c>
      <c r="E6" s="10" t="str">
        <f>IFERROR(IF(ISBLANK(INDEX(Date_unitati!$L:$L,MATCH($B6,Date_unitati!$B:$B,0))),"-",INDEX(Date_unitati!$L:$L,MATCH($B6,Date_unitati!$B:$B,0))),"-")</f>
        <v>-</v>
      </c>
      <c r="F6" s="10" t="str">
        <f>IFERROR(IF(ISBLANK(INDEX(Date_unitati!$M:$M,MATCH($B6,Date_unitati!$B:$B,0))),"-",INDEX(Date_unitati!$M:$M,MATCH($B6,Date_unitati!$B:$B,0))),"-")</f>
        <v>-</v>
      </c>
      <c r="G6" s="10" t="str">
        <f>IFERROR(IF(ISBLANK(INDEX(Date_unitati!$N:$N,MATCH($B6,Date_unitati!$B:$B,0))),"-",INDEX(Date_unitati!$N:$N,MATCH($B6,Date_unitati!$B:$B,0))),"-")</f>
        <v>-</v>
      </c>
      <c r="H6" s="10" t="str">
        <f>IFERROR(IF(ISBLANK(INDEX(Date_unitati!$O:$O,MATCH($B6,Date_unitati!$B:$B,0))),"-",INDEX(Date_unitati!$O:$O,MATCH($B6,Date_unitati!$B:$B,0))),"-")</f>
        <v>-</v>
      </c>
      <c r="I6" s="10" t="str">
        <f>IFERROR(IF(ISBLANK(INDEX(Date_unitati!$P:$P,MATCH($B6,Date_unitati!$B:$B,0))),"-",INDEX(Date_unitati!$P:$P,MATCH($B6,Date_unitati!$B:$B,0))),"-")</f>
        <v>-</v>
      </c>
      <c r="J6" s="10">
        <f>IFERROR(IF(ISBLANK(INDEX(Date_unitati!$Q:$Q,MATCH($B6,Date_unitati!$B:$B,0))),"-",INDEX(Date_unitati!$Q:$Q,MATCH($B6,Date_unitati!$B:$B,0))),"-")</f>
        <v>8.1863636363636392</v>
      </c>
      <c r="K6" s="10">
        <f>IFERROR(IF(ISBLANK(INDEX(Date_unitati!$R:$R,MATCH($B6,Date_unitati!$B:$B,0))),"-",INDEX(Date_unitati!$R:$R,MATCH($B6,Date_unitati!$B:$B,0))),"-")</f>
        <v>8.0733333333333306</v>
      </c>
      <c r="L6" s="10" t="str">
        <f t="shared" si="0"/>
        <v>-</v>
      </c>
    </row>
    <row r="7" spans="1:12" x14ac:dyDescent="0.2">
      <c r="A7" s="15">
        <v>4</v>
      </c>
      <c r="B7" s="16" t="s">
        <v>210</v>
      </c>
      <c r="C7" s="16" t="s">
        <v>211</v>
      </c>
      <c r="D7" s="15" t="s">
        <v>76</v>
      </c>
      <c r="E7" s="10">
        <f>IFERROR(IF(ISBLANK(INDEX(Date_unitati!$L:$L,MATCH($B7,Date_unitati!$B:$B,0))),"-",INDEX(Date_unitati!$L:$L,MATCH($B7,Date_unitati!$B:$B,0))),"-")</f>
        <v>6.4071428571428601</v>
      </c>
      <c r="F7" s="10">
        <f>IFERROR(IF(ISBLANK(INDEX(Date_unitati!$M:$M,MATCH($B7,Date_unitati!$B:$B,0))),"-",INDEX(Date_unitati!$M:$M,MATCH($B7,Date_unitati!$B:$B,0))),"-")</f>
        <v>7.0369999999999999</v>
      </c>
      <c r="G7" s="10">
        <f>IFERROR(IF(ISBLANK(INDEX(Date_unitati!$N:$N,MATCH($B7,Date_unitati!$B:$B,0))),"-",INDEX(Date_unitati!$N:$N,MATCH($B7,Date_unitati!$B:$B,0))),"-")</f>
        <v>7.01833333333333</v>
      </c>
      <c r="H7" s="10">
        <f>IFERROR(IF(ISBLANK(INDEX(Date_unitati!$O:$O,MATCH($B7,Date_unitati!$B:$B,0))),"-",INDEX(Date_unitati!$O:$O,MATCH($B7,Date_unitati!$B:$B,0))),"-")</f>
        <v>6.6580000000000004</v>
      </c>
      <c r="I7" s="10" t="str">
        <f>IFERROR(IF(ISBLANK(INDEX(Date_unitati!$P:$P,MATCH($B7,Date_unitati!$B:$B,0))),"-",INDEX(Date_unitati!$P:$P,MATCH($B7,Date_unitati!$B:$B,0))),"-")</f>
        <v>-</v>
      </c>
      <c r="J7" s="10">
        <f>IFERROR(IF(ISBLANK(INDEX(Date_unitati!$Q:$Q,MATCH($B7,Date_unitati!$B:$B,0))),"-",INDEX(Date_unitati!$Q:$Q,MATCH($B7,Date_unitati!$B:$B,0))),"-")</f>
        <v>7.69</v>
      </c>
      <c r="K7" s="10">
        <f>IFERROR(IF(ISBLANK(INDEX(Date_unitati!$R:$R,MATCH($B7,Date_unitati!$B:$B,0))),"-",INDEX(Date_unitati!$R:$R,MATCH($B7,Date_unitati!$B:$B,0))),"-")</f>
        <v>7.9450000000000003</v>
      </c>
      <c r="L7" s="10">
        <f t="shared" si="0"/>
        <v>1.54</v>
      </c>
    </row>
    <row r="8" spans="1:12" x14ac:dyDescent="0.2">
      <c r="A8" s="15">
        <v>5</v>
      </c>
      <c r="B8" s="16" t="s">
        <v>99</v>
      </c>
      <c r="C8" s="16" t="s">
        <v>66</v>
      </c>
      <c r="D8" s="15" t="s">
        <v>64</v>
      </c>
      <c r="E8" s="10">
        <f>IFERROR(IF(ISBLANK(INDEX(Date_unitati!$L:$L,MATCH($B8,Date_unitati!$B:$B,0))),"-",INDEX(Date_unitati!$L:$L,MATCH($B8,Date_unitati!$B:$B,0))),"-")</f>
        <v>8.3841935483871008</v>
      </c>
      <c r="F8" s="10">
        <f>IFERROR(IF(ISBLANK(INDEX(Date_unitati!$M:$M,MATCH($B8,Date_unitati!$B:$B,0))),"-",INDEX(Date_unitati!$M:$M,MATCH($B8,Date_unitati!$B:$B,0))),"-")</f>
        <v>7.5609090909090897</v>
      </c>
      <c r="G8" s="10">
        <f>IFERROR(IF(ISBLANK(INDEX(Date_unitati!$N:$N,MATCH($B8,Date_unitati!$B:$B,0))),"-",INDEX(Date_unitati!$N:$N,MATCH($B8,Date_unitati!$B:$B,0))),"-")</f>
        <v>8.2140384615384594</v>
      </c>
      <c r="H8" s="10">
        <f>IFERROR(IF(ISBLANK(INDEX(Date_unitati!$O:$O,MATCH($B8,Date_unitati!$B:$B,0))),"-",INDEX(Date_unitati!$O:$O,MATCH($B8,Date_unitati!$B:$B,0))),"-")</f>
        <v>8.2996491228070202</v>
      </c>
      <c r="I8" s="10">
        <f>IFERROR(IF(ISBLANK(INDEX(Date_unitati!$P:$P,MATCH($B8,Date_unitati!$B:$B,0))),"-",INDEX(Date_unitati!$P:$P,MATCH($B8,Date_unitati!$B:$B,0))),"-")</f>
        <v>7.9641772151898698</v>
      </c>
      <c r="J8" s="10">
        <f>IFERROR(IF(ISBLANK(INDEX(Date_unitati!$Q:$Q,MATCH($B8,Date_unitati!$B:$B,0))),"-",INDEX(Date_unitati!$Q:$Q,MATCH($B8,Date_unitati!$B:$B,0))),"-")</f>
        <v>7.9903448275862097</v>
      </c>
      <c r="K8" s="10">
        <f>IFERROR(IF(ISBLANK(INDEX(Date_unitati!$R:$R,MATCH($B8,Date_unitati!$B:$B,0))),"-",INDEX(Date_unitati!$R:$R,MATCH($B8,Date_unitati!$B:$B,0))),"-")</f>
        <v>7.8932075471698102</v>
      </c>
      <c r="L8" s="10">
        <f t="shared" si="0"/>
        <v>-0.49</v>
      </c>
    </row>
    <row r="9" spans="1:12" x14ac:dyDescent="0.2">
      <c r="A9" s="15">
        <v>6</v>
      </c>
      <c r="B9" s="16" t="s">
        <v>70</v>
      </c>
      <c r="C9" s="16" t="s">
        <v>66</v>
      </c>
      <c r="D9" s="15" t="s">
        <v>64</v>
      </c>
      <c r="E9" s="10">
        <f>IFERROR(IF(ISBLANK(INDEX(Date_unitati!$L:$L,MATCH($B9,Date_unitati!$B:$B,0))),"-",INDEX(Date_unitati!$L:$L,MATCH($B9,Date_unitati!$B:$B,0))),"-")</f>
        <v>7.5917857142857201</v>
      </c>
      <c r="F9" s="10">
        <f>IFERROR(IF(ISBLANK(INDEX(Date_unitati!$M:$M,MATCH($B9,Date_unitati!$B:$B,0))),"-",INDEX(Date_unitati!$M:$M,MATCH($B9,Date_unitati!$B:$B,0))),"-")</f>
        <v>7.28466666666667</v>
      </c>
      <c r="G9" s="10">
        <f>IFERROR(IF(ISBLANK(INDEX(Date_unitati!$N:$N,MATCH($B9,Date_unitati!$B:$B,0))),"-",INDEX(Date_unitati!$N:$N,MATCH($B9,Date_unitati!$B:$B,0))),"-")</f>
        <v>7.7046875000000004</v>
      </c>
      <c r="H9" s="10">
        <f>IFERROR(IF(ISBLANK(INDEX(Date_unitati!$O:$O,MATCH($B9,Date_unitati!$B:$B,0))),"-",INDEX(Date_unitati!$O:$O,MATCH($B9,Date_unitati!$B:$B,0))),"-")</f>
        <v>7.4671929824561403</v>
      </c>
      <c r="I9" s="10">
        <f>IFERROR(IF(ISBLANK(INDEX(Date_unitati!$P:$P,MATCH($B9,Date_unitati!$B:$B,0))),"-",INDEX(Date_unitati!$P:$P,MATCH($B9,Date_unitati!$B:$B,0))),"-")</f>
        <v>7.34466019417476</v>
      </c>
      <c r="J9" s="10">
        <f>IFERROR(IF(ISBLANK(INDEX(Date_unitati!$Q:$Q,MATCH($B9,Date_unitati!$B:$B,0))),"-",INDEX(Date_unitati!$Q:$Q,MATCH($B9,Date_unitati!$B:$B,0))),"-")</f>
        <v>7.7489010989010998</v>
      </c>
      <c r="K9" s="10">
        <f>IFERROR(IF(ISBLANK(INDEX(Date_unitati!$R:$R,MATCH($B9,Date_unitati!$B:$B,0))),"-",INDEX(Date_unitati!$R:$R,MATCH($B9,Date_unitati!$B:$B,0))),"-")</f>
        <v>7.8737373737373701</v>
      </c>
      <c r="L9" s="10">
        <f t="shared" si="0"/>
        <v>0.28000000000000003</v>
      </c>
    </row>
    <row r="10" spans="1:12" x14ac:dyDescent="0.2">
      <c r="A10" s="15">
        <v>7</v>
      </c>
      <c r="B10" s="16" t="s">
        <v>79</v>
      </c>
      <c r="C10" s="16" t="s">
        <v>66</v>
      </c>
      <c r="D10" s="15" t="s">
        <v>64</v>
      </c>
      <c r="E10" s="10">
        <f>IFERROR(IF(ISBLANK(INDEX(Date_unitati!$L:$L,MATCH($B10,Date_unitati!$B:$B,0))),"-",INDEX(Date_unitati!$L:$L,MATCH($B10,Date_unitati!$B:$B,0))),"-")</f>
        <v>8.2467460317460297</v>
      </c>
      <c r="F10" s="10">
        <f>IFERROR(IF(ISBLANK(INDEX(Date_unitati!$M:$M,MATCH($B10,Date_unitati!$B:$B,0))),"-",INDEX(Date_unitati!$M:$M,MATCH($B10,Date_unitati!$B:$B,0))),"-")</f>
        <v>7.9217171717171704</v>
      </c>
      <c r="G10" s="10">
        <f>IFERROR(IF(ISBLANK(INDEX(Date_unitati!$N:$N,MATCH($B10,Date_unitati!$B:$B,0))),"-",INDEX(Date_unitati!$N:$N,MATCH($B10,Date_unitati!$B:$B,0))),"-")</f>
        <v>8.1039655172413791</v>
      </c>
      <c r="H10" s="10">
        <f>IFERROR(IF(ISBLANK(INDEX(Date_unitati!$O:$O,MATCH($B10,Date_unitati!$B:$B,0))),"-",INDEX(Date_unitati!$O:$O,MATCH($B10,Date_unitati!$B:$B,0))),"-")</f>
        <v>7.8630232558139497</v>
      </c>
      <c r="I10" s="10">
        <f>IFERROR(IF(ISBLANK(INDEX(Date_unitati!$P:$P,MATCH($B10,Date_unitati!$B:$B,0))),"-",INDEX(Date_unitati!$P:$P,MATCH($B10,Date_unitati!$B:$B,0))),"-")</f>
        <v>7.6962595419847304</v>
      </c>
      <c r="J10" s="10">
        <f>IFERROR(IF(ISBLANK(INDEX(Date_unitati!$Q:$Q,MATCH($B10,Date_unitati!$B:$B,0))),"-",INDEX(Date_unitati!$Q:$Q,MATCH($B10,Date_unitati!$B:$B,0))),"-")</f>
        <v>8.4479194630872492</v>
      </c>
      <c r="K10" s="10">
        <f>IFERROR(IF(ISBLANK(INDEX(Date_unitati!$R:$R,MATCH($B10,Date_unitati!$B:$B,0))),"-",INDEX(Date_unitati!$R:$R,MATCH($B10,Date_unitati!$B:$B,0))),"-")</f>
        <v>7.8049999999999997</v>
      </c>
      <c r="L10" s="10">
        <f t="shared" si="0"/>
        <v>-0.44</v>
      </c>
    </row>
    <row r="11" spans="1:12" x14ac:dyDescent="0.2">
      <c r="A11" s="15">
        <v>8</v>
      </c>
      <c r="B11" s="16" t="s">
        <v>194</v>
      </c>
      <c r="C11" s="16" t="s">
        <v>195</v>
      </c>
      <c r="D11" s="15" t="s">
        <v>76</v>
      </c>
      <c r="E11" s="10">
        <f>IFERROR(IF(ISBLANK(INDEX(Date_unitati!$L:$L,MATCH($B11,Date_unitati!$B:$B,0))),"-",INDEX(Date_unitati!$L:$L,MATCH($B11,Date_unitati!$B:$B,0))),"-")</f>
        <v>5.875</v>
      </c>
      <c r="F11" s="10">
        <f>IFERROR(IF(ISBLANK(INDEX(Date_unitati!$M:$M,MATCH($B11,Date_unitati!$B:$B,0))),"-",INDEX(Date_unitati!$M:$M,MATCH($B11,Date_unitati!$B:$B,0))),"-")</f>
        <v>6.032</v>
      </c>
      <c r="G11" s="10">
        <f>IFERROR(IF(ISBLANK(INDEX(Date_unitati!$N:$N,MATCH($B11,Date_unitati!$B:$B,0))),"-",INDEX(Date_unitati!$N:$N,MATCH($B11,Date_unitati!$B:$B,0))),"-")</f>
        <v>7.9359999999999999</v>
      </c>
      <c r="H11" s="10">
        <f>IFERROR(IF(ISBLANK(INDEX(Date_unitati!$O:$O,MATCH($B11,Date_unitati!$B:$B,0))),"-",INDEX(Date_unitati!$O:$O,MATCH($B11,Date_unitati!$B:$B,0))),"-")</f>
        <v>5.65</v>
      </c>
      <c r="I11" s="10">
        <f>IFERROR(IF(ISBLANK(INDEX(Date_unitati!$P:$P,MATCH($B11,Date_unitati!$B:$B,0))),"-",INDEX(Date_unitati!$P:$P,MATCH($B11,Date_unitati!$B:$B,0))),"-")</f>
        <v>6.99</v>
      </c>
      <c r="J11" s="10">
        <f>IFERROR(IF(ISBLANK(INDEX(Date_unitati!$Q:$Q,MATCH($B11,Date_unitati!$B:$B,0))),"-",INDEX(Date_unitati!$Q:$Q,MATCH($B11,Date_unitati!$B:$B,0))),"-")</f>
        <v>6.1074999999999999</v>
      </c>
      <c r="K11" s="10">
        <f>IFERROR(IF(ISBLANK(INDEX(Date_unitati!$R:$R,MATCH($B11,Date_unitati!$B:$B,0))),"-",INDEX(Date_unitati!$R:$R,MATCH($B11,Date_unitati!$B:$B,0))),"-")</f>
        <v>7.7080000000000002</v>
      </c>
      <c r="L11" s="10">
        <f t="shared" si="0"/>
        <v>1.83</v>
      </c>
    </row>
    <row r="12" spans="1:12" x14ac:dyDescent="0.2">
      <c r="A12" s="15">
        <v>9</v>
      </c>
      <c r="B12" s="16" t="s">
        <v>71</v>
      </c>
      <c r="C12" s="16" t="s">
        <v>66</v>
      </c>
      <c r="D12" s="15" t="s">
        <v>64</v>
      </c>
      <c r="E12" s="10">
        <f>IFERROR(IF(ISBLANK(INDEX(Date_unitati!$L:$L,MATCH($B12,Date_unitati!$B:$B,0))),"-",INDEX(Date_unitati!$L:$L,MATCH($B12,Date_unitati!$B:$B,0))),"-")</f>
        <v>6.0513636363636403</v>
      </c>
      <c r="F12" s="10">
        <f>IFERROR(IF(ISBLANK(INDEX(Date_unitati!$M:$M,MATCH($B12,Date_unitati!$B:$B,0))),"-",INDEX(Date_unitati!$M:$M,MATCH($B12,Date_unitati!$B:$B,0))),"-")</f>
        <v>7.2751851851851903</v>
      </c>
      <c r="G12" s="10">
        <f>IFERROR(IF(ISBLANK(INDEX(Date_unitati!$N:$N,MATCH($B12,Date_unitati!$B:$B,0))),"-",INDEX(Date_unitati!$N:$N,MATCH($B12,Date_unitati!$B:$B,0))),"-")</f>
        <v>7.2339393939393899</v>
      </c>
      <c r="H12" s="10">
        <f>IFERROR(IF(ISBLANK(INDEX(Date_unitati!$O:$O,MATCH($B12,Date_unitati!$B:$B,0))),"-",INDEX(Date_unitati!$O:$O,MATCH($B12,Date_unitati!$B:$B,0))),"-")</f>
        <v>7.5485714285714298</v>
      </c>
      <c r="I12" s="10">
        <f>IFERROR(IF(ISBLANK(INDEX(Date_unitati!$P:$P,MATCH($B12,Date_unitati!$B:$B,0))),"-",INDEX(Date_unitati!$P:$P,MATCH($B12,Date_unitati!$B:$B,0))),"-")</f>
        <v>7.6462857142857201</v>
      </c>
      <c r="J12" s="10">
        <f>IFERROR(IF(ISBLANK(INDEX(Date_unitati!$Q:$Q,MATCH($B12,Date_unitati!$B:$B,0))),"-",INDEX(Date_unitati!$Q:$Q,MATCH($B12,Date_unitati!$B:$B,0))),"-")</f>
        <v>7.2707142857142903</v>
      </c>
      <c r="K12" s="10">
        <f>IFERROR(IF(ISBLANK(INDEX(Date_unitati!$R:$R,MATCH($B12,Date_unitati!$B:$B,0))),"-",INDEX(Date_unitati!$R:$R,MATCH($B12,Date_unitati!$B:$B,0))),"-")</f>
        <v>7.1423529411764699</v>
      </c>
      <c r="L12" s="10">
        <f t="shared" si="0"/>
        <v>1.0900000000000001</v>
      </c>
    </row>
    <row r="13" spans="1:12" x14ac:dyDescent="0.2">
      <c r="A13" s="15">
        <v>10</v>
      </c>
      <c r="B13" s="16" t="s">
        <v>180</v>
      </c>
      <c r="C13" s="16" t="s">
        <v>181</v>
      </c>
      <c r="D13" s="15" t="s">
        <v>76</v>
      </c>
      <c r="E13" s="10">
        <f>IFERROR(IF(ISBLANK(INDEX(Date_unitati!$L:$L,MATCH($B13,Date_unitati!$B:$B,0))),"-",INDEX(Date_unitati!$L:$L,MATCH($B13,Date_unitati!$B:$B,0))),"-")</f>
        <v>6.3520000000000003</v>
      </c>
      <c r="F13" s="10">
        <f>IFERROR(IF(ISBLANK(INDEX(Date_unitati!$M:$M,MATCH($B13,Date_unitati!$B:$B,0))),"-",INDEX(Date_unitati!$M:$M,MATCH($B13,Date_unitati!$B:$B,0))),"-")</f>
        <v>5.76</v>
      </c>
      <c r="G13" s="10">
        <f>IFERROR(IF(ISBLANK(INDEX(Date_unitati!$N:$N,MATCH($B13,Date_unitati!$B:$B,0))),"-",INDEX(Date_unitati!$N:$N,MATCH($B13,Date_unitati!$B:$B,0))),"-")</f>
        <v>6.5045454545454504</v>
      </c>
      <c r="H13" s="10">
        <f>IFERROR(IF(ISBLANK(INDEX(Date_unitati!$O:$O,MATCH($B13,Date_unitati!$B:$B,0))),"-",INDEX(Date_unitati!$O:$O,MATCH($B13,Date_unitati!$B:$B,0))),"-")</f>
        <v>5.5054545454545503</v>
      </c>
      <c r="I13" s="10">
        <f>IFERROR(IF(ISBLANK(INDEX(Date_unitati!$P:$P,MATCH($B13,Date_unitati!$B:$B,0))),"-",INDEX(Date_unitati!$P:$P,MATCH($B13,Date_unitati!$B:$B,0))),"-")</f>
        <v>5.6909999999999998</v>
      </c>
      <c r="J13" s="10">
        <f>IFERROR(IF(ISBLANK(INDEX(Date_unitati!$Q:$Q,MATCH($B13,Date_unitati!$B:$B,0))),"-",INDEX(Date_unitati!$Q:$Q,MATCH($B13,Date_unitati!$B:$B,0))),"-")</f>
        <v>6.7715384615384604</v>
      </c>
      <c r="K13" s="10">
        <f>IFERROR(IF(ISBLANK(INDEX(Date_unitati!$R:$R,MATCH($B13,Date_unitati!$B:$B,0))),"-",INDEX(Date_unitati!$R:$R,MATCH($B13,Date_unitati!$B:$B,0))),"-")</f>
        <v>7.1328571428571399</v>
      </c>
      <c r="L13" s="10">
        <f t="shared" si="0"/>
        <v>0.78</v>
      </c>
    </row>
    <row r="14" spans="1:12" x14ac:dyDescent="0.2">
      <c r="A14" s="15">
        <v>11</v>
      </c>
      <c r="B14" s="16" t="s">
        <v>212</v>
      </c>
      <c r="C14" s="16" t="s">
        <v>213</v>
      </c>
      <c r="D14" s="15" t="s">
        <v>76</v>
      </c>
      <c r="E14" s="10">
        <f>IFERROR(IF(ISBLANK(INDEX(Date_unitati!$L:$L,MATCH($B14,Date_unitati!$B:$B,0))),"-",INDEX(Date_unitati!$L:$L,MATCH($B14,Date_unitati!$B:$B,0))),"-")</f>
        <v>5.7663636363636401</v>
      </c>
      <c r="F14" s="10">
        <f>IFERROR(IF(ISBLANK(INDEX(Date_unitati!$M:$M,MATCH($B14,Date_unitati!$B:$B,0))),"-",INDEX(Date_unitati!$M:$M,MATCH($B14,Date_unitati!$B:$B,0))),"-")</f>
        <v>5.3688888888888897</v>
      </c>
      <c r="G14" s="10">
        <f>IFERROR(IF(ISBLANK(INDEX(Date_unitati!$N:$N,MATCH($B14,Date_unitati!$B:$B,0))),"-",INDEX(Date_unitati!$N:$N,MATCH($B14,Date_unitati!$B:$B,0))),"-")</f>
        <v>5.7918181818181802</v>
      </c>
      <c r="H14" s="10">
        <f>IFERROR(IF(ISBLANK(INDEX(Date_unitati!$O:$O,MATCH($B14,Date_unitati!$B:$B,0))),"-",INDEX(Date_unitati!$O:$O,MATCH($B14,Date_unitati!$B:$B,0))),"-")</f>
        <v>4.5835294117647098</v>
      </c>
      <c r="I14" s="10">
        <f>IFERROR(IF(ISBLANK(INDEX(Date_unitati!$P:$P,MATCH($B14,Date_unitati!$B:$B,0))),"-",INDEX(Date_unitati!$P:$P,MATCH($B14,Date_unitati!$B:$B,0))),"-")</f>
        <v>4.8220000000000001</v>
      </c>
      <c r="J14" s="10">
        <f>IFERROR(IF(ISBLANK(INDEX(Date_unitati!$Q:$Q,MATCH($B14,Date_unitati!$B:$B,0))),"-",INDEX(Date_unitati!$Q:$Q,MATCH($B14,Date_unitati!$B:$B,0))),"-")</f>
        <v>5.6862500000000002</v>
      </c>
      <c r="K14" s="10">
        <f>IFERROR(IF(ISBLANK(INDEX(Date_unitati!$R:$R,MATCH($B14,Date_unitati!$B:$B,0))),"-",INDEX(Date_unitati!$R:$R,MATCH($B14,Date_unitati!$B:$B,0))),"-")</f>
        <v>7.13</v>
      </c>
      <c r="L14" s="10">
        <f t="shared" si="0"/>
        <v>1.36</v>
      </c>
    </row>
    <row r="15" spans="1:12" x14ac:dyDescent="0.2">
      <c r="A15" s="15">
        <v>12</v>
      </c>
      <c r="B15" s="16" t="s">
        <v>67</v>
      </c>
      <c r="C15" s="16" t="s">
        <v>66</v>
      </c>
      <c r="D15" s="15" t="s">
        <v>64</v>
      </c>
      <c r="E15" s="10">
        <f>IFERROR(IF(ISBLANK(INDEX(Date_unitati!$L:$L,MATCH($B15,Date_unitati!$B:$B,0))),"-",INDEX(Date_unitati!$L:$L,MATCH($B15,Date_unitati!$B:$B,0))),"-")</f>
        <v>7.8782539682539703</v>
      </c>
      <c r="F15" s="10">
        <f>IFERROR(IF(ISBLANK(INDEX(Date_unitati!$M:$M,MATCH($B15,Date_unitati!$B:$B,0))),"-",INDEX(Date_unitati!$M:$M,MATCH($B15,Date_unitati!$B:$B,0))),"-")</f>
        <v>7.0527027027026996</v>
      </c>
      <c r="G15" s="10">
        <f>IFERROR(IF(ISBLANK(INDEX(Date_unitati!$N:$N,MATCH($B15,Date_unitati!$B:$B,0))),"-",INDEX(Date_unitati!$N:$N,MATCH($B15,Date_unitati!$B:$B,0))),"-")</f>
        <v>7.61</v>
      </c>
      <c r="H15" s="10">
        <f>IFERROR(IF(ISBLANK(INDEX(Date_unitati!$O:$O,MATCH($B15,Date_unitati!$B:$B,0))),"-",INDEX(Date_unitati!$O:$O,MATCH($B15,Date_unitati!$B:$B,0))),"-")</f>
        <v>6.8280000000000003</v>
      </c>
      <c r="I15" s="10">
        <f>IFERROR(IF(ISBLANK(INDEX(Date_unitati!$P:$P,MATCH($B15,Date_unitati!$B:$B,0))),"-",INDEX(Date_unitati!$P:$P,MATCH($B15,Date_unitati!$B:$B,0))),"-")</f>
        <v>7.1656666666666702</v>
      </c>
      <c r="J15" s="10">
        <f>IFERROR(IF(ISBLANK(INDEX(Date_unitati!$Q:$Q,MATCH($B15,Date_unitati!$B:$B,0))),"-",INDEX(Date_unitati!$Q:$Q,MATCH($B15,Date_unitati!$B:$B,0))),"-")</f>
        <v>7.6531914893617001</v>
      </c>
      <c r="K15" s="10">
        <f>IFERROR(IF(ISBLANK(INDEX(Date_unitati!$R:$R,MATCH($B15,Date_unitati!$B:$B,0))),"-",INDEX(Date_unitati!$R:$R,MATCH($B15,Date_unitati!$B:$B,0))),"-")</f>
        <v>7.0179545454545504</v>
      </c>
      <c r="L15" s="10">
        <f t="shared" si="0"/>
        <v>-0.86</v>
      </c>
    </row>
    <row r="16" spans="1:12" x14ac:dyDescent="0.2">
      <c r="A16" s="15">
        <v>13</v>
      </c>
      <c r="B16" s="16" t="s">
        <v>122</v>
      </c>
      <c r="C16" s="16" t="s">
        <v>66</v>
      </c>
      <c r="D16" s="15" t="s">
        <v>64</v>
      </c>
      <c r="E16" s="10">
        <f>IFERROR(IF(ISBLANK(INDEX(Date_unitati!$L:$L,MATCH($B16,Date_unitati!$B:$B,0))),"-",INDEX(Date_unitati!$L:$L,MATCH($B16,Date_unitati!$B:$B,0))),"-")</f>
        <v>6.6824675324675296</v>
      </c>
      <c r="F16" s="10">
        <f>IFERROR(IF(ISBLANK(INDEX(Date_unitati!$M:$M,MATCH($B16,Date_unitati!$B:$B,0))),"-",INDEX(Date_unitati!$M:$M,MATCH($B16,Date_unitati!$B:$B,0))),"-")</f>
        <v>6.5316363636363599</v>
      </c>
      <c r="G16" s="10">
        <f>IFERROR(IF(ISBLANK(INDEX(Date_unitati!$N:$N,MATCH($B16,Date_unitati!$B:$B,0))),"-",INDEX(Date_unitati!$N:$N,MATCH($B16,Date_unitati!$B:$B,0))),"-")</f>
        <v>7.0075409836065603</v>
      </c>
      <c r="H16" s="10">
        <f>IFERROR(IF(ISBLANK(INDEX(Date_unitati!$O:$O,MATCH($B16,Date_unitati!$B:$B,0))),"-",INDEX(Date_unitati!$O:$O,MATCH($B16,Date_unitati!$B:$B,0))),"-")</f>
        <v>7.0594999999999999</v>
      </c>
      <c r="I16" s="10">
        <f>IFERROR(IF(ISBLANK(INDEX(Date_unitati!$P:$P,MATCH($B16,Date_unitati!$B:$B,0))),"-",INDEX(Date_unitati!$P:$P,MATCH($B16,Date_unitati!$B:$B,0))),"-")</f>
        <v>7.1443750000000001</v>
      </c>
      <c r="J16" s="10">
        <f>IFERROR(IF(ISBLANK(INDEX(Date_unitati!$Q:$Q,MATCH($B16,Date_unitati!$B:$B,0))),"-",INDEX(Date_unitati!$Q:$Q,MATCH($B16,Date_unitati!$B:$B,0))),"-")</f>
        <v>6.7166153846153804</v>
      </c>
      <c r="K16" s="10">
        <f>IFERROR(IF(ISBLANK(INDEX(Date_unitati!$R:$R,MATCH($B16,Date_unitati!$B:$B,0))),"-",INDEX(Date_unitati!$R:$R,MATCH($B16,Date_unitati!$B:$B,0))),"-")</f>
        <v>6.9829310344827604</v>
      </c>
      <c r="L16" s="10">
        <f t="shared" si="0"/>
        <v>0.3</v>
      </c>
    </row>
    <row r="17" spans="1:12" x14ac:dyDescent="0.2">
      <c r="A17" s="15">
        <v>14</v>
      </c>
      <c r="B17" s="16" t="s">
        <v>113</v>
      </c>
      <c r="C17" s="16" t="s">
        <v>114</v>
      </c>
      <c r="D17" s="15" t="s">
        <v>64</v>
      </c>
      <c r="E17" s="10">
        <f>IFERROR(IF(ISBLANK(INDEX(Date_unitati!$L:$L,MATCH($B17,Date_unitati!$B:$B,0))),"-",INDEX(Date_unitati!$L:$L,MATCH($B17,Date_unitati!$B:$B,0))),"-")</f>
        <v>6.7273846153846204</v>
      </c>
      <c r="F17" s="10">
        <f>IFERROR(IF(ISBLANK(INDEX(Date_unitati!$M:$M,MATCH($B17,Date_unitati!$B:$B,0))),"-",INDEX(Date_unitati!$M:$M,MATCH($B17,Date_unitati!$B:$B,0))),"-")</f>
        <v>6.7680434782608696</v>
      </c>
      <c r="G17" s="10">
        <f>IFERROR(IF(ISBLANK(INDEX(Date_unitati!$N:$N,MATCH($B17,Date_unitati!$B:$B,0))),"-",INDEX(Date_unitati!$N:$N,MATCH($B17,Date_unitati!$B:$B,0))),"-")</f>
        <v>6.3971428571428604</v>
      </c>
      <c r="H17" s="10">
        <f>IFERROR(IF(ISBLANK(INDEX(Date_unitati!$O:$O,MATCH($B17,Date_unitati!$B:$B,0))),"-",INDEX(Date_unitati!$O:$O,MATCH($B17,Date_unitati!$B:$B,0))),"-")</f>
        <v>6.8095238095238102</v>
      </c>
      <c r="I17" s="10">
        <f>IFERROR(IF(ISBLANK(INDEX(Date_unitati!$P:$P,MATCH($B17,Date_unitati!$B:$B,0))),"-",INDEX(Date_unitati!$P:$P,MATCH($B17,Date_unitati!$B:$B,0))),"-")</f>
        <v>6.5982352941176501</v>
      </c>
      <c r="J17" s="10">
        <f>IFERROR(IF(ISBLANK(INDEX(Date_unitati!$Q:$Q,MATCH($B17,Date_unitati!$B:$B,0))),"-",INDEX(Date_unitati!$Q:$Q,MATCH($B17,Date_unitati!$B:$B,0))),"-")</f>
        <v>6.96056603773585</v>
      </c>
      <c r="K17" s="10">
        <f>IFERROR(IF(ISBLANK(INDEX(Date_unitati!$R:$R,MATCH($B17,Date_unitati!$B:$B,0))),"-",INDEX(Date_unitati!$R:$R,MATCH($B17,Date_unitati!$B:$B,0))),"-")</f>
        <v>6.95425531914894</v>
      </c>
      <c r="L17" s="10">
        <f t="shared" si="0"/>
        <v>0.23</v>
      </c>
    </row>
    <row r="18" spans="1:12" x14ac:dyDescent="0.2">
      <c r="A18" s="15">
        <v>15</v>
      </c>
      <c r="B18" s="16" t="s">
        <v>126</v>
      </c>
      <c r="C18" s="16" t="s">
        <v>66</v>
      </c>
      <c r="D18" s="15" t="s">
        <v>64</v>
      </c>
      <c r="E18" s="10">
        <f>IFERROR(IF(ISBLANK(INDEX(Date_unitati!$L:$L,MATCH($B18,Date_unitati!$B:$B,0))),"-",INDEX(Date_unitati!$L:$L,MATCH($B18,Date_unitati!$B:$B,0))),"-")</f>
        <v>7.2513559322033903</v>
      </c>
      <c r="F18" s="10">
        <f>IFERROR(IF(ISBLANK(INDEX(Date_unitati!$M:$M,MATCH($B18,Date_unitati!$B:$B,0))),"-",INDEX(Date_unitati!$M:$M,MATCH($B18,Date_unitati!$B:$B,0))),"-")</f>
        <v>6.5147368421052603</v>
      </c>
      <c r="G18" s="10">
        <f>IFERROR(IF(ISBLANK(INDEX(Date_unitati!$N:$N,MATCH($B18,Date_unitati!$B:$B,0))),"-",INDEX(Date_unitati!$N:$N,MATCH($B18,Date_unitati!$B:$B,0))),"-")</f>
        <v>6.8283333333333296</v>
      </c>
      <c r="H18" s="10">
        <f>IFERROR(IF(ISBLANK(INDEX(Date_unitati!$O:$O,MATCH($B18,Date_unitati!$B:$B,0))),"-",INDEX(Date_unitati!$O:$O,MATCH($B18,Date_unitati!$B:$B,0))),"-")</f>
        <v>6.9661016949152499</v>
      </c>
      <c r="I18" s="10">
        <f>IFERROR(IF(ISBLANK(INDEX(Date_unitati!$P:$P,MATCH($B18,Date_unitati!$B:$B,0))),"-",INDEX(Date_unitati!$P:$P,MATCH($B18,Date_unitati!$B:$B,0))),"-")</f>
        <v>6.6485964912280702</v>
      </c>
      <c r="J18" s="10">
        <f>IFERROR(IF(ISBLANK(INDEX(Date_unitati!$Q:$Q,MATCH($B18,Date_unitati!$B:$B,0))),"-",INDEX(Date_unitati!$Q:$Q,MATCH($B18,Date_unitati!$B:$B,0))),"-")</f>
        <v>7.0515384615384598</v>
      </c>
      <c r="K18" s="10">
        <f>IFERROR(IF(ISBLANK(INDEX(Date_unitati!$R:$R,MATCH($B18,Date_unitati!$B:$B,0))),"-",INDEX(Date_unitati!$R:$R,MATCH($B18,Date_unitati!$B:$B,0))),"-")</f>
        <v>6.9313432835820903</v>
      </c>
      <c r="L18" s="10">
        <f t="shared" si="0"/>
        <v>-0.32</v>
      </c>
    </row>
    <row r="19" spans="1:12" x14ac:dyDescent="0.2">
      <c r="A19" s="15">
        <v>16</v>
      </c>
      <c r="B19" s="16" t="s">
        <v>127</v>
      </c>
      <c r="C19" s="16" t="s">
        <v>66</v>
      </c>
      <c r="D19" s="15" t="s">
        <v>64</v>
      </c>
      <c r="E19" s="10">
        <f>IFERROR(IF(ISBLANK(INDEX(Date_unitati!$L:$L,MATCH($B19,Date_unitati!$B:$B,0))),"-",INDEX(Date_unitati!$L:$L,MATCH($B19,Date_unitati!$B:$B,0))),"-")</f>
        <v>6.7814084507042303</v>
      </c>
      <c r="F19" s="10">
        <f>IFERROR(IF(ISBLANK(INDEX(Date_unitati!$M:$M,MATCH($B19,Date_unitati!$B:$B,0))),"-",INDEX(Date_unitati!$M:$M,MATCH($B19,Date_unitati!$B:$B,0))),"-")</f>
        <v>6.8216326530612204</v>
      </c>
      <c r="G19" s="10">
        <f>IFERROR(IF(ISBLANK(INDEX(Date_unitati!$N:$N,MATCH($B19,Date_unitati!$B:$B,0))),"-",INDEX(Date_unitati!$N:$N,MATCH($B19,Date_unitati!$B:$B,0))),"-")</f>
        <v>7.4330434782608696</v>
      </c>
      <c r="H19" s="10">
        <f>IFERROR(IF(ISBLANK(INDEX(Date_unitati!$O:$O,MATCH($B19,Date_unitati!$B:$B,0))),"-",INDEX(Date_unitati!$O:$O,MATCH($B19,Date_unitati!$B:$B,0))),"-")</f>
        <v>7.4288372093023298</v>
      </c>
      <c r="I19" s="10">
        <f>IFERROR(IF(ISBLANK(INDEX(Date_unitati!$P:$P,MATCH($B19,Date_unitati!$B:$B,0))),"-",INDEX(Date_unitati!$P:$P,MATCH($B19,Date_unitati!$B:$B,0))),"-")</f>
        <v>6.9304651162790698</v>
      </c>
      <c r="J19" s="10">
        <f>IFERROR(IF(ISBLANK(INDEX(Date_unitati!$Q:$Q,MATCH($B19,Date_unitati!$B:$B,0))),"-",INDEX(Date_unitati!$Q:$Q,MATCH($B19,Date_unitati!$B:$B,0))),"-")</f>
        <v>7.3894623655913998</v>
      </c>
      <c r="K19" s="10">
        <f>IFERROR(IF(ISBLANK(INDEX(Date_unitati!$R:$R,MATCH($B19,Date_unitati!$B:$B,0))),"-",INDEX(Date_unitati!$R:$R,MATCH($B19,Date_unitati!$B:$B,0))),"-")</f>
        <v>6.9271250000000002</v>
      </c>
      <c r="L19" s="10">
        <f t="shared" si="0"/>
        <v>0.15</v>
      </c>
    </row>
    <row r="20" spans="1:12" x14ac:dyDescent="0.2">
      <c r="A20" s="15">
        <v>17</v>
      </c>
      <c r="B20" s="16" t="s">
        <v>106</v>
      </c>
      <c r="C20" s="16" t="s">
        <v>107</v>
      </c>
      <c r="D20" s="15" t="s">
        <v>64</v>
      </c>
      <c r="E20" s="10">
        <f>IFERROR(IF(ISBLANK(INDEX(Date_unitati!$L:$L,MATCH($B20,Date_unitati!$B:$B,0))),"-",INDEX(Date_unitati!$L:$L,MATCH($B20,Date_unitati!$B:$B,0))),"-")</f>
        <v>6.7453947368421101</v>
      </c>
      <c r="F20" s="10">
        <f>IFERROR(IF(ISBLANK(INDEX(Date_unitati!$M:$M,MATCH($B20,Date_unitati!$B:$B,0))),"-",INDEX(Date_unitati!$M:$M,MATCH($B20,Date_unitati!$B:$B,0))),"-")</f>
        <v>5.6655882352941198</v>
      </c>
      <c r="G20" s="10">
        <f>IFERROR(IF(ISBLANK(INDEX(Date_unitati!$N:$N,MATCH($B20,Date_unitati!$B:$B,0))),"-",INDEX(Date_unitati!$N:$N,MATCH($B20,Date_unitati!$B:$B,0))),"-")</f>
        <v>6.8046153846153903</v>
      </c>
      <c r="H20" s="10">
        <f>IFERROR(IF(ISBLANK(INDEX(Date_unitati!$O:$O,MATCH($B20,Date_unitati!$B:$B,0))),"-",INDEX(Date_unitati!$O:$O,MATCH($B20,Date_unitati!$B:$B,0))),"-")</f>
        <v>6.6614285714285701</v>
      </c>
      <c r="I20" s="10">
        <f>IFERROR(IF(ISBLANK(INDEX(Date_unitati!$P:$P,MATCH($B20,Date_unitati!$B:$B,0))),"-",INDEX(Date_unitati!$P:$P,MATCH($B20,Date_unitati!$B:$B,0))),"-")</f>
        <v>6.0739622641509401</v>
      </c>
      <c r="J20" s="10">
        <f>IFERROR(IF(ISBLANK(INDEX(Date_unitati!$Q:$Q,MATCH($B20,Date_unitati!$B:$B,0))),"-",INDEX(Date_unitati!$Q:$Q,MATCH($B20,Date_unitati!$B:$B,0))),"-")</f>
        <v>6.3186842105263201</v>
      </c>
      <c r="K20" s="10">
        <f>IFERROR(IF(ISBLANK(INDEX(Date_unitati!$R:$R,MATCH($B20,Date_unitati!$B:$B,0))),"-",INDEX(Date_unitati!$R:$R,MATCH($B20,Date_unitati!$B:$B,0))),"-")</f>
        <v>6.8704761904761904</v>
      </c>
      <c r="L20" s="10">
        <f t="shared" si="0"/>
        <v>0.13</v>
      </c>
    </row>
    <row r="21" spans="1:12" x14ac:dyDescent="0.2">
      <c r="A21" s="15">
        <v>18</v>
      </c>
      <c r="B21" s="16" t="s">
        <v>62</v>
      </c>
      <c r="C21" s="16" t="s">
        <v>63</v>
      </c>
      <c r="D21" s="15" t="s">
        <v>64</v>
      </c>
      <c r="E21" s="10">
        <f>IFERROR(IF(ISBLANK(INDEX(Date_unitati!$L:$L,MATCH($B21,Date_unitati!$B:$B,0))),"-",INDEX(Date_unitati!$L:$L,MATCH($B21,Date_unitati!$B:$B,0))),"-")</f>
        <v>6.5838823529411803</v>
      </c>
      <c r="F21" s="10">
        <f>IFERROR(IF(ISBLANK(INDEX(Date_unitati!$M:$M,MATCH($B21,Date_unitati!$B:$B,0))),"-",INDEX(Date_unitati!$M:$M,MATCH($B21,Date_unitati!$B:$B,0))),"-")</f>
        <v>6.0819298245614002</v>
      </c>
      <c r="G21" s="10">
        <f>IFERROR(IF(ISBLANK(INDEX(Date_unitati!$N:$N,MATCH($B21,Date_unitati!$B:$B,0))),"-",INDEX(Date_unitati!$N:$N,MATCH($B21,Date_unitati!$B:$B,0))),"-")</f>
        <v>6.6830769230769196</v>
      </c>
      <c r="H21" s="10">
        <f>IFERROR(IF(ISBLANK(INDEX(Date_unitati!$O:$O,MATCH($B21,Date_unitati!$B:$B,0))),"-",INDEX(Date_unitati!$O:$O,MATCH($B21,Date_unitati!$B:$B,0))),"-")</f>
        <v>5.7733333333333299</v>
      </c>
      <c r="I21" s="10">
        <f>IFERROR(IF(ISBLANK(INDEX(Date_unitati!$P:$P,MATCH($B21,Date_unitati!$B:$B,0))),"-",INDEX(Date_unitati!$P:$P,MATCH($B21,Date_unitati!$B:$B,0))),"-")</f>
        <v>5.9458461538461496</v>
      </c>
      <c r="J21" s="10">
        <f>IFERROR(IF(ISBLANK(INDEX(Date_unitati!$Q:$Q,MATCH($B21,Date_unitati!$B:$B,0))),"-",INDEX(Date_unitati!$Q:$Q,MATCH($B21,Date_unitati!$B:$B,0))),"-")</f>
        <v>6.7065625000000004</v>
      </c>
      <c r="K21" s="10">
        <f>IFERROR(IF(ISBLANK(INDEX(Date_unitati!$R:$R,MATCH($B21,Date_unitati!$B:$B,0))),"-",INDEX(Date_unitati!$R:$R,MATCH($B21,Date_unitati!$B:$B,0))),"-")</f>
        <v>6.7785135135135102</v>
      </c>
      <c r="L21" s="10">
        <f t="shared" si="0"/>
        <v>0.19</v>
      </c>
    </row>
    <row r="22" spans="1:12" x14ac:dyDescent="0.2">
      <c r="A22" s="15">
        <v>19</v>
      </c>
      <c r="B22" s="16" t="s">
        <v>241</v>
      </c>
      <c r="C22" s="16" t="s">
        <v>242</v>
      </c>
      <c r="D22" s="15" t="s">
        <v>76</v>
      </c>
      <c r="E22" s="10">
        <f>IFERROR(IF(ISBLANK(INDEX(Date_unitati!$L:$L,MATCH($B22,Date_unitati!$B:$B,0))),"-",INDEX(Date_unitati!$L:$L,MATCH($B22,Date_unitati!$B:$B,0))),"-")</f>
        <v>6.3921311475409803</v>
      </c>
      <c r="F22" s="10">
        <f>IFERROR(IF(ISBLANK(INDEX(Date_unitati!$M:$M,MATCH($B22,Date_unitati!$B:$B,0))),"-",INDEX(Date_unitati!$M:$M,MATCH($B22,Date_unitati!$B:$B,0))),"-")</f>
        <v>5.0471874999999997</v>
      </c>
      <c r="G22" s="10">
        <f>IFERROR(IF(ISBLANK(INDEX(Date_unitati!$N:$N,MATCH($B22,Date_unitati!$B:$B,0))),"-",INDEX(Date_unitati!$N:$N,MATCH($B22,Date_unitati!$B:$B,0))),"-")</f>
        <v>6.2636923076923097</v>
      </c>
      <c r="H22" s="10">
        <f>IFERROR(IF(ISBLANK(INDEX(Date_unitati!$O:$O,MATCH($B22,Date_unitati!$B:$B,0))),"-",INDEX(Date_unitati!$O:$O,MATCH($B22,Date_unitati!$B:$B,0))),"-")</f>
        <v>5.9036206896551704</v>
      </c>
      <c r="I22" s="10">
        <f>IFERROR(IF(ISBLANK(INDEX(Date_unitati!$P:$P,MATCH($B22,Date_unitati!$B:$B,0))),"-",INDEX(Date_unitati!$P:$P,MATCH($B22,Date_unitati!$B:$B,0))),"-")</f>
        <v>5.9429824561403501</v>
      </c>
      <c r="J22" s="10">
        <f>IFERROR(IF(ISBLANK(INDEX(Date_unitati!$Q:$Q,MATCH($B22,Date_unitati!$B:$B,0))),"-",INDEX(Date_unitati!$Q:$Q,MATCH($B22,Date_unitati!$B:$B,0))),"-")</f>
        <v>5.69133333333333</v>
      </c>
      <c r="K22" s="10">
        <f>IFERROR(IF(ISBLANK(INDEX(Date_unitati!$R:$R,MATCH($B22,Date_unitati!$B:$B,0))),"-",INDEX(Date_unitati!$R:$R,MATCH($B22,Date_unitati!$B:$B,0))),"-")</f>
        <v>6.6536363636363598</v>
      </c>
      <c r="L22" s="10">
        <f t="shared" si="0"/>
        <v>0.26</v>
      </c>
    </row>
    <row r="23" spans="1:12" x14ac:dyDescent="0.2">
      <c r="A23" s="15">
        <v>20</v>
      </c>
      <c r="B23" s="16" t="s">
        <v>101</v>
      </c>
      <c r="C23" s="16" t="s">
        <v>66</v>
      </c>
      <c r="D23" s="15" t="s">
        <v>64</v>
      </c>
      <c r="E23" s="10">
        <f>IFERROR(IF(ISBLANK(INDEX(Date_unitati!$L:$L,MATCH($B23,Date_unitati!$B:$B,0))),"-",INDEX(Date_unitati!$L:$L,MATCH($B23,Date_unitati!$B:$B,0))),"-")</f>
        <v>6.0339999999999998</v>
      </c>
      <c r="F23" s="10">
        <f>IFERROR(IF(ISBLANK(INDEX(Date_unitati!$M:$M,MATCH($B23,Date_unitati!$B:$B,0))),"-",INDEX(Date_unitati!$M:$M,MATCH($B23,Date_unitati!$B:$B,0))),"-")</f>
        <v>6.06546875</v>
      </c>
      <c r="G23" s="10">
        <f>IFERROR(IF(ISBLANK(INDEX(Date_unitati!$N:$N,MATCH($B23,Date_unitati!$B:$B,0))),"-",INDEX(Date_unitati!$N:$N,MATCH($B23,Date_unitati!$B:$B,0))),"-")</f>
        <v>7.0181052631579002</v>
      </c>
      <c r="H23" s="10">
        <f>IFERROR(IF(ISBLANK(INDEX(Date_unitati!$O:$O,MATCH($B23,Date_unitati!$B:$B,0))),"-",INDEX(Date_unitati!$O:$O,MATCH($B23,Date_unitati!$B:$B,0))),"-")</f>
        <v>6.1373333333333298</v>
      </c>
      <c r="I23" s="10">
        <f>IFERROR(IF(ISBLANK(INDEX(Date_unitati!$P:$P,MATCH($B23,Date_unitati!$B:$B,0))),"-",INDEX(Date_unitati!$P:$P,MATCH($B23,Date_unitati!$B:$B,0))),"-")</f>
        <v>6.1966949152542403</v>
      </c>
      <c r="J23" s="10">
        <f>IFERROR(IF(ISBLANK(INDEX(Date_unitati!$Q:$Q,MATCH($B23,Date_unitati!$B:$B,0))),"-",INDEX(Date_unitati!$Q:$Q,MATCH($B23,Date_unitati!$B:$B,0))),"-")</f>
        <v>6.0367368421052596</v>
      </c>
      <c r="K23" s="10">
        <f>IFERROR(IF(ISBLANK(INDEX(Date_unitati!$R:$R,MATCH($B23,Date_unitati!$B:$B,0))),"-",INDEX(Date_unitati!$R:$R,MATCH($B23,Date_unitati!$B:$B,0))),"-")</f>
        <v>6.6332456140350899</v>
      </c>
      <c r="L23" s="10">
        <f t="shared" si="0"/>
        <v>0.6</v>
      </c>
    </row>
    <row r="24" spans="1:12" x14ac:dyDescent="0.2">
      <c r="A24" s="15">
        <v>21</v>
      </c>
      <c r="B24" s="16" t="s">
        <v>132</v>
      </c>
      <c r="C24" s="16" t="s">
        <v>133</v>
      </c>
      <c r="D24" s="15" t="s">
        <v>76</v>
      </c>
      <c r="E24" s="10">
        <f>IFERROR(IF(ISBLANK(INDEX(Date_unitati!$L:$L,MATCH($B24,Date_unitati!$B:$B,0))),"-",INDEX(Date_unitati!$L:$L,MATCH($B24,Date_unitati!$B:$B,0))),"-")</f>
        <v>5.3106060606060597</v>
      </c>
      <c r="F24" s="10">
        <f>IFERROR(IF(ISBLANK(INDEX(Date_unitati!$M:$M,MATCH($B24,Date_unitati!$B:$B,0))),"-",INDEX(Date_unitati!$M:$M,MATCH($B24,Date_unitati!$B:$B,0))),"-")</f>
        <v>5.6570833333333299</v>
      </c>
      <c r="G24" s="10">
        <f>IFERROR(IF(ISBLANK(INDEX(Date_unitati!$N:$N,MATCH($B24,Date_unitati!$B:$B,0))),"-",INDEX(Date_unitati!$N:$N,MATCH($B24,Date_unitati!$B:$B,0))),"-")</f>
        <v>5.8263636363636397</v>
      </c>
      <c r="H24" s="10">
        <f>IFERROR(IF(ISBLANK(INDEX(Date_unitati!$O:$O,MATCH($B24,Date_unitati!$B:$B,0))),"-",INDEX(Date_unitati!$O:$O,MATCH($B24,Date_unitati!$B:$B,0))),"-")</f>
        <v>5.7839999999999998</v>
      </c>
      <c r="I24" s="10">
        <f>IFERROR(IF(ISBLANK(INDEX(Date_unitati!$P:$P,MATCH($B24,Date_unitati!$B:$B,0))),"-",INDEX(Date_unitati!$P:$P,MATCH($B24,Date_unitati!$B:$B,0))),"-")</f>
        <v>5.52935483870968</v>
      </c>
      <c r="J24" s="10">
        <f>IFERROR(IF(ISBLANK(INDEX(Date_unitati!$Q:$Q,MATCH($B24,Date_unitati!$B:$B,0))),"-",INDEX(Date_unitati!$Q:$Q,MATCH($B24,Date_unitati!$B:$B,0))),"-")</f>
        <v>6.8484999999999996</v>
      </c>
      <c r="K24" s="10">
        <f>IFERROR(IF(ISBLANK(INDEX(Date_unitati!$R:$R,MATCH($B24,Date_unitati!$B:$B,0))),"-",INDEX(Date_unitati!$R:$R,MATCH($B24,Date_unitati!$B:$B,0))),"-")</f>
        <v>6.62</v>
      </c>
      <c r="L24" s="10">
        <f t="shared" si="0"/>
        <v>1.31</v>
      </c>
    </row>
    <row r="25" spans="1:12" x14ac:dyDescent="0.2">
      <c r="A25" s="15">
        <v>22</v>
      </c>
      <c r="B25" s="16" t="s">
        <v>125</v>
      </c>
      <c r="C25" s="16" t="s">
        <v>66</v>
      </c>
      <c r="D25" s="15" t="s">
        <v>64</v>
      </c>
      <c r="E25" s="10">
        <f>IFERROR(IF(ISBLANK(INDEX(Date_unitati!$L:$L,MATCH($B25,Date_unitati!$B:$B,0))),"-",INDEX(Date_unitati!$L:$L,MATCH($B25,Date_unitati!$B:$B,0))),"-")</f>
        <v>7.3410769230769199</v>
      </c>
      <c r="F25" s="10">
        <f>IFERROR(IF(ISBLANK(INDEX(Date_unitati!$M:$M,MATCH($B25,Date_unitati!$B:$B,0))),"-",INDEX(Date_unitati!$M:$M,MATCH($B25,Date_unitati!$B:$B,0))),"-")</f>
        <v>7.2581944444444497</v>
      </c>
      <c r="G25" s="10">
        <f>IFERROR(IF(ISBLANK(INDEX(Date_unitati!$N:$N,MATCH($B25,Date_unitati!$B:$B,0))),"-",INDEX(Date_unitati!$N:$N,MATCH($B25,Date_unitati!$B:$B,0))),"-")</f>
        <v>7.3484905660377402</v>
      </c>
      <c r="H25" s="10">
        <f>IFERROR(IF(ISBLANK(INDEX(Date_unitati!$O:$O,MATCH($B25,Date_unitati!$B:$B,0))),"-",INDEX(Date_unitati!$O:$O,MATCH($B25,Date_unitati!$B:$B,0))),"-")</f>
        <v>6.9120833333333298</v>
      </c>
      <c r="I25" s="10">
        <f>IFERROR(IF(ISBLANK(INDEX(Date_unitati!$P:$P,MATCH($B25,Date_unitati!$B:$B,0))),"-",INDEX(Date_unitati!$P:$P,MATCH($B25,Date_unitati!$B:$B,0))),"-")</f>
        <v>6.5523478260869599</v>
      </c>
      <c r="J25" s="10">
        <f>IFERROR(IF(ISBLANK(INDEX(Date_unitati!$Q:$Q,MATCH($B25,Date_unitati!$B:$B,0))),"-",INDEX(Date_unitati!$Q:$Q,MATCH($B25,Date_unitati!$B:$B,0))),"-")</f>
        <v>7.5840909090909099</v>
      </c>
      <c r="K25" s="10">
        <f>IFERROR(IF(ISBLANK(INDEX(Date_unitati!$R:$R,MATCH($B25,Date_unitati!$B:$B,0))),"-",INDEX(Date_unitati!$R:$R,MATCH($B25,Date_unitati!$B:$B,0))),"-")</f>
        <v>6.6145985401459901</v>
      </c>
      <c r="L25" s="10">
        <f t="shared" si="0"/>
        <v>-0.73</v>
      </c>
    </row>
    <row r="26" spans="1:12" x14ac:dyDescent="0.2">
      <c r="A26" s="15">
        <v>23</v>
      </c>
      <c r="B26" s="16" t="s">
        <v>153</v>
      </c>
      <c r="C26" s="16" t="s">
        <v>154</v>
      </c>
      <c r="D26" s="15" t="s">
        <v>76</v>
      </c>
      <c r="E26" s="10">
        <f>IFERROR(IF(ISBLANK(INDEX(Date_unitati!$L:$L,MATCH($B26,Date_unitati!$B:$B,0))),"-",INDEX(Date_unitati!$L:$L,MATCH($B26,Date_unitati!$B:$B,0))),"-")</f>
        <v>5.74</v>
      </c>
      <c r="F26" s="10">
        <f>IFERROR(IF(ISBLANK(INDEX(Date_unitati!$M:$M,MATCH($B26,Date_unitati!$B:$B,0))),"-",INDEX(Date_unitati!$M:$M,MATCH($B26,Date_unitati!$B:$B,0))),"-")</f>
        <v>5.51</v>
      </c>
      <c r="G26" s="10">
        <f>IFERROR(IF(ISBLANK(INDEX(Date_unitati!$N:$N,MATCH($B26,Date_unitati!$B:$B,0))),"-",INDEX(Date_unitati!$N:$N,MATCH($B26,Date_unitati!$B:$B,0))),"-")</f>
        <v>5.1050000000000004</v>
      </c>
      <c r="H26" s="10" t="str">
        <f>IFERROR(IF(ISBLANK(INDEX(Date_unitati!$O:$O,MATCH($B26,Date_unitati!$B:$B,0))),"-",INDEX(Date_unitati!$O:$O,MATCH($B26,Date_unitati!$B:$B,0))),"-")</f>
        <v>-</v>
      </c>
      <c r="I26" s="10" t="str">
        <f>IFERROR(IF(ISBLANK(INDEX(Date_unitati!$P:$P,MATCH($B26,Date_unitati!$B:$B,0))),"-",INDEX(Date_unitati!$P:$P,MATCH($B26,Date_unitati!$B:$B,0))),"-")</f>
        <v>-</v>
      </c>
      <c r="J26" s="10">
        <f>IFERROR(IF(ISBLANK(INDEX(Date_unitati!$Q:$Q,MATCH($B26,Date_unitati!$B:$B,0))),"-",INDEX(Date_unitati!$Q:$Q,MATCH($B26,Date_unitati!$B:$B,0))),"-")</f>
        <v>7.13</v>
      </c>
      <c r="K26" s="10">
        <f>IFERROR(IF(ISBLANK(INDEX(Date_unitati!$R:$R,MATCH($B26,Date_unitati!$B:$B,0))),"-",INDEX(Date_unitati!$R:$R,MATCH($B26,Date_unitati!$B:$B,0))),"-")</f>
        <v>6.54</v>
      </c>
      <c r="L26" s="10">
        <f t="shared" si="0"/>
        <v>0.8</v>
      </c>
    </row>
    <row r="27" spans="1:12" x14ac:dyDescent="0.2">
      <c r="A27" s="15">
        <v>24</v>
      </c>
      <c r="B27" s="16" t="s">
        <v>218</v>
      </c>
      <c r="C27" s="16" t="s">
        <v>219</v>
      </c>
      <c r="D27" s="15" t="s">
        <v>76</v>
      </c>
      <c r="E27" s="10">
        <f>IFERROR(IF(ISBLANK(INDEX(Date_unitati!$L:$L,MATCH($B27,Date_unitati!$B:$B,0))),"-",INDEX(Date_unitati!$L:$L,MATCH($B27,Date_unitati!$B:$B,0))),"-")</f>
        <v>7.7733333333333299</v>
      </c>
      <c r="F27" s="10">
        <f>IFERROR(IF(ISBLANK(INDEX(Date_unitati!$M:$M,MATCH($B27,Date_unitati!$B:$B,0))),"-",INDEX(Date_unitati!$M:$M,MATCH($B27,Date_unitati!$B:$B,0))),"-")</f>
        <v>6.7383333333333297</v>
      </c>
      <c r="G27" s="10">
        <f>IFERROR(IF(ISBLANK(INDEX(Date_unitati!$N:$N,MATCH($B27,Date_unitati!$B:$B,0))),"-",INDEX(Date_unitati!$N:$N,MATCH($B27,Date_unitati!$B:$B,0))),"-")</f>
        <v>6.6114285714285703</v>
      </c>
      <c r="H27" s="10">
        <f>IFERROR(IF(ISBLANK(INDEX(Date_unitati!$O:$O,MATCH($B27,Date_unitati!$B:$B,0))),"-",INDEX(Date_unitati!$O:$O,MATCH($B27,Date_unitati!$B:$B,0))),"-")</f>
        <v>6.5216666666666701</v>
      </c>
      <c r="I27" s="10">
        <f>IFERROR(IF(ISBLANK(INDEX(Date_unitati!$P:$P,MATCH($B27,Date_unitati!$B:$B,0))),"-",INDEX(Date_unitati!$P:$P,MATCH($B27,Date_unitati!$B:$B,0))),"-")</f>
        <v>6.9368749999999997</v>
      </c>
      <c r="J27" s="10">
        <f>IFERROR(IF(ISBLANK(INDEX(Date_unitati!$Q:$Q,MATCH($B27,Date_unitati!$B:$B,0))),"-",INDEX(Date_unitati!$Q:$Q,MATCH($B27,Date_unitati!$B:$B,0))),"-")</f>
        <v>7.6753846153846199</v>
      </c>
      <c r="K27" s="10">
        <f>IFERROR(IF(ISBLANK(INDEX(Date_unitati!$R:$R,MATCH($B27,Date_unitati!$B:$B,0))),"-",INDEX(Date_unitati!$R:$R,MATCH($B27,Date_unitati!$B:$B,0))),"-")</f>
        <v>6.4649999999999999</v>
      </c>
      <c r="L27" s="10">
        <f t="shared" si="0"/>
        <v>-1.31</v>
      </c>
    </row>
    <row r="28" spans="1:12" x14ac:dyDescent="0.2">
      <c r="A28" s="15">
        <v>25</v>
      </c>
      <c r="B28" s="16" t="s">
        <v>84</v>
      </c>
      <c r="C28" s="16" t="s">
        <v>85</v>
      </c>
      <c r="D28" s="15" t="s">
        <v>64</v>
      </c>
      <c r="E28" s="10">
        <f>IFERROR(IF(ISBLANK(INDEX(Date_unitati!$L:$L,MATCH($B28,Date_unitati!$B:$B,0))),"-",INDEX(Date_unitati!$L:$L,MATCH($B28,Date_unitati!$B:$B,0))),"-")</f>
        <v>5.6810416666666699</v>
      </c>
      <c r="F28" s="10">
        <f>IFERROR(IF(ISBLANK(INDEX(Date_unitati!$M:$M,MATCH($B28,Date_unitati!$B:$B,0))),"-",INDEX(Date_unitati!$M:$M,MATCH($B28,Date_unitati!$B:$B,0))),"-")</f>
        <v>5.2675675675675704</v>
      </c>
      <c r="G28" s="10">
        <f>IFERROR(IF(ISBLANK(INDEX(Date_unitati!$N:$N,MATCH($B28,Date_unitati!$B:$B,0))),"-",INDEX(Date_unitati!$N:$N,MATCH($B28,Date_unitati!$B:$B,0))),"-")</f>
        <v>6.5043137254902001</v>
      </c>
      <c r="H28" s="10">
        <f>IFERROR(IF(ISBLANK(INDEX(Date_unitati!$O:$O,MATCH($B28,Date_unitati!$B:$B,0))),"-",INDEX(Date_unitati!$O:$O,MATCH($B28,Date_unitati!$B:$B,0))),"-")</f>
        <v>6.1570731707317101</v>
      </c>
      <c r="I28" s="10">
        <f>IFERROR(IF(ISBLANK(INDEX(Date_unitati!$P:$P,MATCH($B28,Date_unitati!$B:$B,0))),"-",INDEX(Date_unitati!$P:$P,MATCH($B28,Date_unitati!$B:$B,0))),"-")</f>
        <v>6.2240000000000002</v>
      </c>
      <c r="J28" s="10">
        <f>IFERROR(IF(ISBLANK(INDEX(Date_unitati!$Q:$Q,MATCH($B28,Date_unitati!$B:$B,0))),"-",INDEX(Date_unitati!$Q:$Q,MATCH($B28,Date_unitati!$B:$B,0))),"-")</f>
        <v>6.2113793103448298</v>
      </c>
      <c r="K28" s="10">
        <f>IFERROR(IF(ISBLANK(INDEX(Date_unitati!$R:$R,MATCH($B28,Date_unitati!$B:$B,0))),"-",INDEX(Date_unitati!$R:$R,MATCH($B28,Date_unitati!$B:$B,0))),"-")</f>
        <v>6.3574999999999999</v>
      </c>
      <c r="L28" s="10">
        <f t="shared" si="0"/>
        <v>0.68</v>
      </c>
    </row>
    <row r="29" spans="1:12" x14ac:dyDescent="0.2">
      <c r="A29" s="15">
        <v>26</v>
      </c>
      <c r="B29" s="16" t="s">
        <v>136</v>
      </c>
      <c r="C29" s="16" t="s">
        <v>137</v>
      </c>
      <c r="D29" s="15" t="s">
        <v>76</v>
      </c>
      <c r="E29" s="10">
        <f>IFERROR(IF(ISBLANK(INDEX(Date_unitati!$L:$L,MATCH($B29,Date_unitati!$B:$B,0))),"-",INDEX(Date_unitati!$L:$L,MATCH($B29,Date_unitati!$B:$B,0))),"-")</f>
        <v>6.8394736842105299</v>
      </c>
      <c r="F29" s="10">
        <f>IFERROR(IF(ISBLANK(INDEX(Date_unitati!$M:$M,MATCH($B29,Date_unitati!$B:$B,0))),"-",INDEX(Date_unitati!$M:$M,MATCH($B29,Date_unitati!$B:$B,0))),"-")</f>
        <v>6.3616666666666699</v>
      </c>
      <c r="G29" s="10">
        <f>IFERROR(IF(ISBLANK(INDEX(Date_unitati!$N:$N,MATCH($B29,Date_unitati!$B:$B,0))),"-",INDEX(Date_unitati!$N:$N,MATCH($B29,Date_unitati!$B:$B,0))),"-")</f>
        <v>5.8215789473684199</v>
      </c>
      <c r="H29" s="10">
        <f>IFERROR(IF(ISBLANK(INDEX(Date_unitati!$O:$O,MATCH($B29,Date_unitati!$B:$B,0))),"-",INDEX(Date_unitati!$O:$O,MATCH($B29,Date_unitati!$B:$B,0))),"-")</f>
        <v>5.5149999999999997</v>
      </c>
      <c r="I29" s="10">
        <f>IFERROR(IF(ISBLANK(INDEX(Date_unitati!$P:$P,MATCH($B29,Date_unitati!$B:$B,0))),"-",INDEX(Date_unitati!$P:$P,MATCH($B29,Date_unitati!$B:$B,0))),"-")</f>
        <v>4.9741176470588204</v>
      </c>
      <c r="J29" s="10">
        <f>IFERROR(IF(ISBLANK(INDEX(Date_unitati!$Q:$Q,MATCH($B29,Date_unitati!$B:$B,0))),"-",INDEX(Date_unitati!$Q:$Q,MATCH($B29,Date_unitati!$B:$B,0))),"-")</f>
        <v>4.9561538461538497</v>
      </c>
      <c r="K29" s="10">
        <f>IFERROR(IF(ISBLANK(INDEX(Date_unitati!$R:$R,MATCH($B29,Date_unitati!$B:$B,0))),"-",INDEX(Date_unitati!$R:$R,MATCH($B29,Date_unitati!$B:$B,0))),"-")</f>
        <v>6.3311764705882396</v>
      </c>
      <c r="L29" s="10">
        <f t="shared" si="0"/>
        <v>-0.51</v>
      </c>
    </row>
    <row r="30" spans="1:12" x14ac:dyDescent="0.2">
      <c r="A30" s="15">
        <v>27</v>
      </c>
      <c r="B30" s="16" t="s">
        <v>138</v>
      </c>
      <c r="C30" s="16" t="s">
        <v>139</v>
      </c>
      <c r="D30" s="15" t="s">
        <v>76</v>
      </c>
      <c r="E30" s="10" t="str">
        <f>IFERROR(IF(ISBLANK(INDEX(Date_unitati!$L:$L,MATCH($B30,Date_unitati!$B:$B,0))),"-",INDEX(Date_unitati!$L:$L,MATCH($B30,Date_unitati!$B:$B,0))),"-")</f>
        <v>-</v>
      </c>
      <c r="F30" s="10">
        <f>IFERROR(IF(ISBLANK(INDEX(Date_unitati!$M:$M,MATCH($B30,Date_unitati!$B:$B,0))),"-",INDEX(Date_unitati!$M:$M,MATCH($B30,Date_unitati!$B:$B,0))),"-")</f>
        <v>5.1349999999999998</v>
      </c>
      <c r="G30" s="10">
        <f>IFERROR(IF(ISBLANK(INDEX(Date_unitati!$N:$N,MATCH($B30,Date_unitati!$B:$B,0))),"-",INDEX(Date_unitati!$N:$N,MATCH($B30,Date_unitati!$B:$B,0))),"-")</f>
        <v>7.6875</v>
      </c>
      <c r="H30" s="10">
        <f>IFERROR(IF(ISBLANK(INDEX(Date_unitati!$O:$O,MATCH($B30,Date_unitati!$B:$B,0))),"-",INDEX(Date_unitati!$O:$O,MATCH($B30,Date_unitati!$B:$B,0))),"-")</f>
        <v>8.2349999999999994</v>
      </c>
      <c r="I30" s="10">
        <f>IFERROR(IF(ISBLANK(INDEX(Date_unitati!$P:$P,MATCH($B30,Date_unitati!$B:$B,0))),"-",INDEX(Date_unitati!$P:$P,MATCH($B30,Date_unitati!$B:$B,0))),"-")</f>
        <v>6.84</v>
      </c>
      <c r="J30" s="10" t="str">
        <f>IFERROR(IF(ISBLANK(INDEX(Date_unitati!$Q:$Q,MATCH($B30,Date_unitati!$B:$B,0))),"-",INDEX(Date_unitati!$Q:$Q,MATCH($B30,Date_unitati!$B:$B,0))),"-")</f>
        <v>-</v>
      </c>
      <c r="K30" s="10">
        <f>IFERROR(IF(ISBLANK(INDEX(Date_unitati!$R:$R,MATCH($B30,Date_unitati!$B:$B,0))),"-",INDEX(Date_unitati!$R:$R,MATCH($B30,Date_unitati!$B:$B,0))),"-")</f>
        <v>6.32</v>
      </c>
      <c r="L30" s="10" t="str">
        <f t="shared" si="0"/>
        <v>-</v>
      </c>
    </row>
    <row r="31" spans="1:12" x14ac:dyDescent="0.2">
      <c r="A31" s="15">
        <v>28</v>
      </c>
      <c r="B31" s="16" t="s">
        <v>150</v>
      </c>
      <c r="C31" s="16" t="s">
        <v>66</v>
      </c>
      <c r="D31" s="15" t="s">
        <v>64</v>
      </c>
      <c r="E31" s="10">
        <f>IFERROR(IF(ISBLANK(INDEX(Date_unitati!$L:$L,MATCH($B31,Date_unitati!$B:$B,0))),"-",INDEX(Date_unitati!$L:$L,MATCH($B31,Date_unitati!$B:$B,0))),"-")</f>
        <v>6.7246666666666703</v>
      </c>
      <c r="F31" s="10">
        <f>IFERROR(IF(ISBLANK(INDEX(Date_unitati!$M:$M,MATCH($B31,Date_unitati!$B:$B,0))),"-",INDEX(Date_unitati!$M:$M,MATCH($B31,Date_unitati!$B:$B,0))),"-")</f>
        <v>5.8927777777777797</v>
      </c>
      <c r="G31" s="10">
        <f>IFERROR(IF(ISBLANK(INDEX(Date_unitati!$N:$N,MATCH($B31,Date_unitati!$B:$B,0))),"-",INDEX(Date_unitati!$N:$N,MATCH($B31,Date_unitati!$B:$B,0))),"-")</f>
        <v>6.2803030303030303</v>
      </c>
      <c r="H31" s="10">
        <f>IFERROR(IF(ISBLANK(INDEX(Date_unitati!$O:$O,MATCH($B31,Date_unitati!$B:$B,0))),"-",INDEX(Date_unitati!$O:$O,MATCH($B31,Date_unitati!$B:$B,0))),"-")</f>
        <v>6.7620454545454498</v>
      </c>
      <c r="I31" s="10">
        <f>IFERROR(IF(ISBLANK(INDEX(Date_unitati!$P:$P,MATCH($B31,Date_unitati!$B:$B,0))),"-",INDEX(Date_unitati!$P:$P,MATCH($B31,Date_unitati!$B:$B,0))),"-")</f>
        <v>6.4694000000000003</v>
      </c>
      <c r="J31" s="10">
        <f>IFERROR(IF(ISBLANK(INDEX(Date_unitati!$Q:$Q,MATCH($B31,Date_unitati!$B:$B,0))),"-",INDEX(Date_unitati!$Q:$Q,MATCH($B31,Date_unitati!$B:$B,0))),"-")</f>
        <v>6.5628205128205099</v>
      </c>
      <c r="K31" s="10">
        <f>IFERROR(IF(ISBLANK(INDEX(Date_unitati!$R:$R,MATCH($B31,Date_unitati!$B:$B,0))),"-",INDEX(Date_unitati!$R:$R,MATCH($B31,Date_unitati!$B:$B,0))),"-")</f>
        <v>6.2457777777777803</v>
      </c>
      <c r="L31" s="10">
        <f t="shared" si="0"/>
        <v>-0.48</v>
      </c>
    </row>
    <row r="32" spans="1:12" x14ac:dyDescent="0.2">
      <c r="A32" s="15">
        <v>29</v>
      </c>
      <c r="B32" s="16" t="s">
        <v>65</v>
      </c>
      <c r="C32" s="16" t="s">
        <v>66</v>
      </c>
      <c r="D32" s="15" t="s">
        <v>64</v>
      </c>
      <c r="E32" s="10">
        <f>IFERROR(IF(ISBLANK(INDEX(Date_unitati!$L:$L,MATCH($B32,Date_unitati!$B:$B,0))),"-",INDEX(Date_unitati!$L:$L,MATCH($B32,Date_unitati!$B:$B,0))),"-")</f>
        <v>6.5909756097561001</v>
      </c>
      <c r="F32" s="10">
        <f>IFERROR(IF(ISBLANK(INDEX(Date_unitati!$M:$M,MATCH($B32,Date_unitati!$B:$B,0))),"-",INDEX(Date_unitati!$M:$M,MATCH($B32,Date_unitati!$B:$B,0))),"-")</f>
        <v>6.0541666666666698</v>
      </c>
      <c r="G32" s="10">
        <f>IFERROR(IF(ISBLANK(INDEX(Date_unitati!$N:$N,MATCH($B32,Date_unitati!$B:$B,0))),"-",INDEX(Date_unitati!$N:$N,MATCH($B32,Date_unitati!$B:$B,0))),"-")</f>
        <v>6.31577464788732</v>
      </c>
      <c r="H32" s="10">
        <f>IFERROR(IF(ISBLANK(INDEX(Date_unitati!$O:$O,MATCH($B32,Date_unitati!$B:$B,0))),"-",INDEX(Date_unitati!$O:$O,MATCH($B32,Date_unitati!$B:$B,0))),"-")</f>
        <v>5.8152873563218401</v>
      </c>
      <c r="I32" s="10">
        <f>IFERROR(IF(ISBLANK(INDEX(Date_unitati!$P:$P,MATCH($B32,Date_unitati!$B:$B,0))),"-",INDEX(Date_unitati!$P:$P,MATCH($B32,Date_unitati!$B:$B,0))),"-")</f>
        <v>5.4875903614457799</v>
      </c>
      <c r="J32" s="10">
        <f>IFERROR(IF(ISBLANK(INDEX(Date_unitati!$Q:$Q,MATCH($B32,Date_unitati!$B:$B,0))),"-",INDEX(Date_unitati!$Q:$Q,MATCH($B32,Date_unitati!$B:$B,0))),"-")</f>
        <v>6.2355128205128203</v>
      </c>
      <c r="K32" s="10">
        <f>IFERROR(IF(ISBLANK(INDEX(Date_unitati!$R:$R,MATCH($B32,Date_unitati!$B:$B,0))),"-",INDEX(Date_unitati!$R:$R,MATCH($B32,Date_unitati!$B:$B,0))),"-")</f>
        <v>6.2311842105263198</v>
      </c>
      <c r="L32" s="10">
        <f t="shared" si="0"/>
        <v>-0.36</v>
      </c>
    </row>
    <row r="33" spans="1:12" x14ac:dyDescent="0.2">
      <c r="A33" s="15">
        <v>30</v>
      </c>
      <c r="B33" s="16" t="s">
        <v>228</v>
      </c>
      <c r="C33" s="16" t="s">
        <v>229</v>
      </c>
      <c r="D33" s="15" t="s">
        <v>76</v>
      </c>
      <c r="E33" s="10">
        <f>IFERROR(IF(ISBLANK(INDEX(Date_unitati!$L:$L,MATCH($B33,Date_unitati!$B:$B,0))),"-",INDEX(Date_unitati!$L:$L,MATCH($B33,Date_unitati!$B:$B,0))),"-")</f>
        <v>5.5439999999999996</v>
      </c>
      <c r="F33" s="10">
        <f>IFERROR(IF(ISBLANK(INDEX(Date_unitati!$M:$M,MATCH($B33,Date_unitati!$B:$B,0))),"-",INDEX(Date_unitati!$M:$M,MATCH($B33,Date_unitati!$B:$B,0))),"-")</f>
        <v>5.6333333333333302</v>
      </c>
      <c r="G33" s="10">
        <f>IFERROR(IF(ISBLANK(INDEX(Date_unitati!$N:$N,MATCH($B33,Date_unitati!$B:$B,0))),"-",INDEX(Date_unitati!$N:$N,MATCH($B33,Date_unitati!$B:$B,0))),"-")</f>
        <v>6.1966666666666699</v>
      </c>
      <c r="H33" s="10">
        <f>IFERROR(IF(ISBLANK(INDEX(Date_unitati!$O:$O,MATCH($B33,Date_unitati!$B:$B,0))),"-",INDEX(Date_unitati!$O:$O,MATCH($B33,Date_unitati!$B:$B,0))),"-")</f>
        <v>5.1383333333333301</v>
      </c>
      <c r="I33" s="10">
        <f>IFERROR(IF(ISBLANK(INDEX(Date_unitati!$P:$P,MATCH($B33,Date_unitati!$B:$B,0))),"-",INDEX(Date_unitati!$P:$P,MATCH($B33,Date_unitati!$B:$B,0))),"-")</f>
        <v>2.5099999999999998</v>
      </c>
      <c r="J33" s="10">
        <f>IFERROR(IF(ISBLANK(INDEX(Date_unitati!$Q:$Q,MATCH($B33,Date_unitati!$B:$B,0))),"-",INDEX(Date_unitati!$Q:$Q,MATCH($B33,Date_unitati!$B:$B,0))),"-")</f>
        <v>5.1150000000000002</v>
      </c>
      <c r="K33" s="10">
        <f>IFERROR(IF(ISBLANK(INDEX(Date_unitati!$R:$R,MATCH($B33,Date_unitati!$B:$B,0))),"-",INDEX(Date_unitati!$R:$R,MATCH($B33,Date_unitati!$B:$B,0))),"-")</f>
        <v>6.2177777777777798</v>
      </c>
      <c r="L33" s="10">
        <f t="shared" si="0"/>
        <v>0.67</v>
      </c>
    </row>
    <row r="34" spans="1:12" x14ac:dyDescent="0.2">
      <c r="A34" s="15">
        <v>31</v>
      </c>
      <c r="B34" s="16" t="s">
        <v>259</v>
      </c>
      <c r="C34" s="16" t="s">
        <v>260</v>
      </c>
      <c r="D34" s="15" t="s">
        <v>76</v>
      </c>
      <c r="E34" s="10">
        <f>IFERROR(IF(ISBLANK(INDEX(Date_unitati!$L:$L,MATCH($B34,Date_unitati!$B:$B,0))),"-",INDEX(Date_unitati!$L:$L,MATCH($B34,Date_unitati!$B:$B,0))),"-")</f>
        <v>6.4021739130434803</v>
      </c>
      <c r="F34" s="10">
        <f>IFERROR(IF(ISBLANK(INDEX(Date_unitati!$M:$M,MATCH($B34,Date_unitati!$B:$B,0))),"-",INDEX(Date_unitati!$M:$M,MATCH($B34,Date_unitati!$B:$B,0))),"-")</f>
        <v>5.9558823529411802</v>
      </c>
      <c r="G34" s="10">
        <f>IFERROR(IF(ISBLANK(INDEX(Date_unitati!$N:$N,MATCH($B34,Date_unitati!$B:$B,0))),"-",INDEX(Date_unitati!$N:$N,MATCH($B34,Date_unitati!$B:$B,0))),"-")</f>
        <v>6.9023809523809501</v>
      </c>
      <c r="H34" s="10">
        <f>IFERROR(IF(ISBLANK(INDEX(Date_unitati!$O:$O,MATCH($B34,Date_unitati!$B:$B,0))),"-",INDEX(Date_unitati!$O:$O,MATCH($B34,Date_unitati!$B:$B,0))),"-")</f>
        <v>6.2545833333333301</v>
      </c>
      <c r="I34" s="10">
        <f>IFERROR(IF(ISBLANK(INDEX(Date_unitati!$P:$P,MATCH($B34,Date_unitati!$B:$B,0))),"-",INDEX(Date_unitati!$P:$P,MATCH($B34,Date_unitati!$B:$B,0))),"-")</f>
        <v>5.8329411764705901</v>
      </c>
      <c r="J34" s="10">
        <f>IFERROR(IF(ISBLANK(INDEX(Date_unitati!$Q:$Q,MATCH($B34,Date_unitati!$B:$B,0))),"-",INDEX(Date_unitati!$Q:$Q,MATCH($B34,Date_unitati!$B:$B,0))),"-")</f>
        <v>6.6552941176470597</v>
      </c>
      <c r="K34" s="10">
        <f>IFERROR(IF(ISBLANK(INDEX(Date_unitati!$R:$R,MATCH($B34,Date_unitati!$B:$B,0))),"-",INDEX(Date_unitati!$R:$R,MATCH($B34,Date_unitati!$B:$B,0))),"-")</f>
        <v>6.18363636363636</v>
      </c>
      <c r="L34" s="10">
        <f t="shared" si="0"/>
        <v>-0.22</v>
      </c>
    </row>
    <row r="35" spans="1:12" x14ac:dyDescent="0.2">
      <c r="A35" s="15">
        <v>32</v>
      </c>
      <c r="B35" s="16" t="s">
        <v>214</v>
      </c>
      <c r="C35" s="16" t="s">
        <v>215</v>
      </c>
      <c r="D35" s="15" t="s">
        <v>76</v>
      </c>
      <c r="E35" s="10">
        <f>IFERROR(IF(ISBLANK(INDEX(Date_unitati!$L:$L,MATCH($B35,Date_unitati!$B:$B,0))),"-",INDEX(Date_unitati!$L:$L,MATCH($B35,Date_unitati!$B:$B,0))),"-")</f>
        <v>5.5716666666666699</v>
      </c>
      <c r="F35" s="10">
        <f>IFERROR(IF(ISBLANK(INDEX(Date_unitati!$M:$M,MATCH($B35,Date_unitati!$B:$B,0))),"-",INDEX(Date_unitati!$M:$M,MATCH($B35,Date_unitati!$B:$B,0))),"-")</f>
        <v>4.4342857142857097</v>
      </c>
      <c r="G35" s="10">
        <f>IFERROR(IF(ISBLANK(INDEX(Date_unitati!$N:$N,MATCH($B35,Date_unitati!$B:$B,0))),"-",INDEX(Date_unitati!$N:$N,MATCH($B35,Date_unitati!$B:$B,0))),"-")</f>
        <v>5.00875</v>
      </c>
      <c r="H35" s="10">
        <f>IFERROR(IF(ISBLANK(INDEX(Date_unitati!$O:$O,MATCH($B35,Date_unitati!$B:$B,0))),"-",INDEX(Date_unitati!$O:$O,MATCH($B35,Date_unitati!$B:$B,0))),"-")</f>
        <v>4.2474999999999996</v>
      </c>
      <c r="I35" s="10">
        <f>IFERROR(IF(ISBLANK(INDEX(Date_unitati!$P:$P,MATCH($B35,Date_unitati!$B:$B,0))),"-",INDEX(Date_unitati!$P:$P,MATCH($B35,Date_unitati!$B:$B,0))),"-")</f>
        <v>4.4400000000000004</v>
      </c>
      <c r="J35" s="10">
        <f>IFERROR(IF(ISBLANK(INDEX(Date_unitati!$Q:$Q,MATCH($B35,Date_unitati!$B:$B,0))),"-",INDEX(Date_unitati!$Q:$Q,MATCH($B35,Date_unitati!$B:$B,0))),"-")</f>
        <v>5.58</v>
      </c>
      <c r="K35" s="10">
        <f>IFERROR(IF(ISBLANK(INDEX(Date_unitati!$R:$R,MATCH($B35,Date_unitati!$B:$B,0))),"-",INDEX(Date_unitati!$R:$R,MATCH($B35,Date_unitati!$B:$B,0))),"-")</f>
        <v>6.12777777777778</v>
      </c>
      <c r="L35" s="10">
        <f t="shared" si="0"/>
        <v>0.56000000000000005</v>
      </c>
    </row>
    <row r="36" spans="1:12" x14ac:dyDescent="0.2">
      <c r="A36" s="15">
        <v>33</v>
      </c>
      <c r="B36" s="16" t="s">
        <v>72</v>
      </c>
      <c r="C36" s="16" t="s">
        <v>73</v>
      </c>
      <c r="D36" s="15" t="s">
        <v>64</v>
      </c>
      <c r="E36" s="10">
        <f>IFERROR(IF(ISBLANK(INDEX(Date_unitati!$L:$L,MATCH($B36,Date_unitati!$B:$B,0))),"-",INDEX(Date_unitati!$L:$L,MATCH($B36,Date_unitati!$B:$B,0))),"-")</f>
        <v>5.4578125000000002</v>
      </c>
      <c r="F36" s="10">
        <f>IFERROR(IF(ISBLANK(INDEX(Date_unitati!$M:$M,MATCH($B36,Date_unitati!$B:$B,0))),"-",INDEX(Date_unitati!$M:$M,MATCH($B36,Date_unitati!$B:$B,0))),"-")</f>
        <v>6.02111111111111</v>
      </c>
      <c r="G36" s="10">
        <f>IFERROR(IF(ISBLANK(INDEX(Date_unitati!$N:$N,MATCH($B36,Date_unitati!$B:$B,0))),"-",INDEX(Date_unitati!$N:$N,MATCH($B36,Date_unitati!$B:$B,0))),"-")</f>
        <v>6.0715000000000003</v>
      </c>
      <c r="H36" s="10">
        <f>IFERROR(IF(ISBLANK(INDEX(Date_unitati!$O:$O,MATCH($B36,Date_unitati!$B:$B,0))),"-",INDEX(Date_unitati!$O:$O,MATCH($B36,Date_unitati!$B:$B,0))),"-")</f>
        <v>5.5451219512195102</v>
      </c>
      <c r="I36" s="10">
        <f>IFERROR(IF(ISBLANK(INDEX(Date_unitati!$P:$P,MATCH($B36,Date_unitati!$B:$B,0))),"-",INDEX(Date_unitati!$P:$P,MATCH($B36,Date_unitati!$B:$B,0))),"-")</f>
        <v>5.0401315789473697</v>
      </c>
      <c r="J36" s="10">
        <f>IFERROR(IF(ISBLANK(INDEX(Date_unitati!$Q:$Q,MATCH($B36,Date_unitati!$B:$B,0))),"-",INDEX(Date_unitati!$Q:$Q,MATCH($B36,Date_unitati!$B:$B,0))),"-")</f>
        <v>5.5839473684210503</v>
      </c>
      <c r="K36" s="10">
        <f>IFERROR(IF(ISBLANK(INDEX(Date_unitati!$R:$R,MATCH($B36,Date_unitati!$B:$B,0))),"-",INDEX(Date_unitati!$R:$R,MATCH($B36,Date_unitati!$B:$B,0))),"-")</f>
        <v>6.1201818181818197</v>
      </c>
      <c r="L36" s="10">
        <f t="shared" ref="L36:L67" si="1">IFERROR(IF(OR(ISTEXT(E36),ISTEXT(K36)),"-",ROUND(K36-E36,2)),"-")</f>
        <v>0.66</v>
      </c>
    </row>
    <row r="37" spans="1:12" x14ac:dyDescent="0.2">
      <c r="A37" s="15">
        <v>34</v>
      </c>
      <c r="B37" s="16" t="s">
        <v>94</v>
      </c>
      <c r="C37" s="16" t="s">
        <v>66</v>
      </c>
      <c r="D37" s="15" t="s">
        <v>64</v>
      </c>
      <c r="E37" s="10">
        <f>IFERROR(IF(ISBLANK(INDEX(Date_unitati!$L:$L,MATCH($B37,Date_unitati!$B:$B,0))),"-",INDEX(Date_unitati!$L:$L,MATCH($B37,Date_unitati!$B:$B,0))),"-")</f>
        <v>6.7151020408163298</v>
      </c>
      <c r="F37" s="10">
        <f>IFERROR(IF(ISBLANK(INDEX(Date_unitati!$M:$M,MATCH($B37,Date_unitati!$B:$B,0))),"-",INDEX(Date_unitati!$M:$M,MATCH($B37,Date_unitati!$B:$B,0))),"-")</f>
        <v>5.9438095238095201</v>
      </c>
      <c r="G37" s="10">
        <f>IFERROR(IF(ISBLANK(INDEX(Date_unitati!$N:$N,MATCH($B37,Date_unitati!$B:$B,0))),"-",INDEX(Date_unitati!$N:$N,MATCH($B37,Date_unitati!$B:$B,0))),"-")</f>
        <v>6.6305882352941197</v>
      </c>
      <c r="H37" s="10">
        <f>IFERROR(IF(ISBLANK(INDEX(Date_unitati!$O:$O,MATCH($B37,Date_unitati!$B:$B,0))),"-",INDEX(Date_unitati!$O:$O,MATCH($B37,Date_unitati!$B:$B,0))),"-")</f>
        <v>5.7292857142857097</v>
      </c>
      <c r="I37" s="10">
        <f>IFERROR(IF(ISBLANK(INDEX(Date_unitati!$P:$P,MATCH($B37,Date_unitati!$B:$B,0))),"-",INDEX(Date_unitati!$P:$P,MATCH($B37,Date_unitati!$B:$B,0))),"-")</f>
        <v>6.0846341463414602</v>
      </c>
      <c r="J37" s="10">
        <f>IFERROR(IF(ISBLANK(INDEX(Date_unitati!$Q:$Q,MATCH($B37,Date_unitati!$B:$B,0))),"-",INDEX(Date_unitati!$Q:$Q,MATCH($B37,Date_unitati!$B:$B,0))),"-")</f>
        <v>7.1192307692307697</v>
      </c>
      <c r="K37" s="10">
        <f>IFERROR(IF(ISBLANK(INDEX(Date_unitati!$R:$R,MATCH($B37,Date_unitati!$B:$B,0))),"-",INDEX(Date_unitati!$R:$R,MATCH($B37,Date_unitati!$B:$B,0))),"-")</f>
        <v>6.0923255813953503</v>
      </c>
      <c r="L37" s="10">
        <f t="shared" si="1"/>
        <v>-0.62</v>
      </c>
    </row>
    <row r="38" spans="1:12" x14ac:dyDescent="0.2">
      <c r="A38" s="15">
        <v>35</v>
      </c>
      <c r="B38" s="16" t="s">
        <v>100</v>
      </c>
      <c r="C38" s="16" t="s">
        <v>66</v>
      </c>
      <c r="D38" s="15" t="s">
        <v>64</v>
      </c>
      <c r="E38" s="10" t="str">
        <f>IFERROR(IF(ISBLANK(INDEX(Date_unitati!$L:$L,MATCH($B38,Date_unitati!$B:$B,0))),"-",INDEX(Date_unitati!$L:$L,MATCH($B38,Date_unitati!$B:$B,0))),"-")</f>
        <v>-</v>
      </c>
      <c r="F38" s="10" t="str">
        <f>IFERROR(IF(ISBLANK(INDEX(Date_unitati!$M:$M,MATCH($B38,Date_unitati!$B:$B,0))),"-",INDEX(Date_unitati!$M:$M,MATCH($B38,Date_unitati!$B:$B,0))),"-")</f>
        <v>-</v>
      </c>
      <c r="G38" s="10" t="str">
        <f>IFERROR(IF(ISBLANK(INDEX(Date_unitati!$N:$N,MATCH($B38,Date_unitati!$B:$B,0))),"-",INDEX(Date_unitati!$N:$N,MATCH($B38,Date_unitati!$B:$B,0))),"-")</f>
        <v>-</v>
      </c>
      <c r="H38" s="10" t="str">
        <f>IFERROR(IF(ISBLANK(INDEX(Date_unitati!$O:$O,MATCH($B38,Date_unitati!$B:$B,0))),"-",INDEX(Date_unitati!$O:$O,MATCH($B38,Date_unitati!$B:$B,0))),"-")</f>
        <v>-</v>
      </c>
      <c r="I38" s="10" t="str">
        <f>IFERROR(IF(ISBLANK(INDEX(Date_unitati!$P:$P,MATCH($B38,Date_unitati!$B:$B,0))),"-",INDEX(Date_unitati!$P:$P,MATCH($B38,Date_unitati!$B:$B,0))),"-")</f>
        <v>-</v>
      </c>
      <c r="J38" s="10">
        <f>IFERROR(IF(ISBLANK(INDEX(Date_unitati!$Q:$Q,MATCH($B38,Date_unitati!$B:$B,0))),"-",INDEX(Date_unitati!$Q:$Q,MATCH($B38,Date_unitati!$B:$B,0))),"-")</f>
        <v>6.6567857142857099</v>
      </c>
      <c r="K38" s="10">
        <f>IFERROR(IF(ISBLANK(INDEX(Date_unitati!$R:$R,MATCH($B38,Date_unitati!$B:$B,0))),"-",INDEX(Date_unitati!$R:$R,MATCH($B38,Date_unitati!$B:$B,0))),"-")</f>
        <v>6.0613636363636401</v>
      </c>
      <c r="L38" s="10" t="str">
        <f t="shared" si="1"/>
        <v>-</v>
      </c>
    </row>
    <row r="39" spans="1:12" x14ac:dyDescent="0.2">
      <c r="A39" s="15">
        <v>36</v>
      </c>
      <c r="B39" s="16" t="s">
        <v>115</v>
      </c>
      <c r="C39" s="16" t="s">
        <v>116</v>
      </c>
      <c r="D39" s="15" t="s">
        <v>76</v>
      </c>
      <c r="E39" s="10">
        <f>IFERROR(IF(ISBLANK(INDEX(Date_unitati!$L:$L,MATCH($B39,Date_unitati!$B:$B,0))),"-",INDEX(Date_unitati!$L:$L,MATCH($B39,Date_unitati!$B:$B,0))),"-")</f>
        <v>5.7945945945946002</v>
      </c>
      <c r="F39" s="10">
        <f>IFERROR(IF(ISBLANK(INDEX(Date_unitati!$M:$M,MATCH($B39,Date_unitati!$B:$B,0))),"-",INDEX(Date_unitati!$M:$M,MATCH($B39,Date_unitati!$B:$B,0))),"-")</f>
        <v>5.9861538461538499</v>
      </c>
      <c r="G39" s="10">
        <f>IFERROR(IF(ISBLANK(INDEX(Date_unitati!$N:$N,MATCH($B39,Date_unitati!$B:$B,0))),"-",INDEX(Date_unitati!$N:$N,MATCH($B39,Date_unitati!$B:$B,0))),"-")</f>
        <v>5.5825806451612898</v>
      </c>
      <c r="H39" s="10">
        <f>IFERROR(IF(ISBLANK(INDEX(Date_unitati!$O:$O,MATCH($B39,Date_unitati!$B:$B,0))),"-",INDEX(Date_unitati!$O:$O,MATCH($B39,Date_unitati!$B:$B,0))),"-")</f>
        <v>5.0209999999999999</v>
      </c>
      <c r="I39" s="10">
        <f>IFERROR(IF(ISBLANK(INDEX(Date_unitati!$P:$P,MATCH($B39,Date_unitati!$B:$B,0))),"-",INDEX(Date_unitati!$P:$P,MATCH($B39,Date_unitati!$B:$B,0))),"-")</f>
        <v>5.5025000000000004</v>
      </c>
      <c r="J39" s="10">
        <f>IFERROR(IF(ISBLANK(INDEX(Date_unitati!$Q:$Q,MATCH($B39,Date_unitati!$B:$B,0))),"-",INDEX(Date_unitati!$Q:$Q,MATCH($B39,Date_unitati!$B:$B,0))),"-")</f>
        <v>5.7718181818181797</v>
      </c>
      <c r="K39" s="10">
        <f>IFERROR(IF(ISBLANK(INDEX(Date_unitati!$R:$R,MATCH($B39,Date_unitati!$B:$B,0))),"-",INDEX(Date_unitati!$R:$R,MATCH($B39,Date_unitati!$B:$B,0))),"-")</f>
        <v>6.0583870967741902</v>
      </c>
      <c r="L39" s="10">
        <f t="shared" si="1"/>
        <v>0.26</v>
      </c>
    </row>
    <row r="40" spans="1:12" x14ac:dyDescent="0.2">
      <c r="A40" s="15">
        <v>37</v>
      </c>
      <c r="B40" s="16" t="s">
        <v>88</v>
      </c>
      <c r="C40" s="16" t="s">
        <v>66</v>
      </c>
      <c r="D40" s="15" t="s">
        <v>64</v>
      </c>
      <c r="E40" s="10">
        <f>IFERROR(IF(ISBLANK(INDEX(Date_unitati!$L:$L,MATCH($B40,Date_unitati!$B:$B,0))),"-",INDEX(Date_unitati!$L:$L,MATCH($B40,Date_unitati!$B:$B,0))),"-")</f>
        <v>6.4339705882352902</v>
      </c>
      <c r="F40" s="10">
        <f>IFERROR(IF(ISBLANK(INDEX(Date_unitati!$M:$M,MATCH($B40,Date_unitati!$B:$B,0))),"-",INDEX(Date_unitati!$M:$M,MATCH($B40,Date_unitati!$B:$B,0))),"-")</f>
        <v>7.34821428571429</v>
      </c>
      <c r="G40" s="10">
        <f>IFERROR(IF(ISBLANK(INDEX(Date_unitati!$N:$N,MATCH($B40,Date_unitati!$B:$B,0))),"-",INDEX(Date_unitati!$N:$N,MATCH($B40,Date_unitati!$B:$B,0))),"-")</f>
        <v>6.3964150943396199</v>
      </c>
      <c r="H40" s="10">
        <f>IFERROR(IF(ISBLANK(INDEX(Date_unitati!$O:$O,MATCH($B40,Date_unitati!$B:$B,0))),"-",INDEX(Date_unitati!$O:$O,MATCH($B40,Date_unitati!$B:$B,0))),"-")</f>
        <v>6.2796250000000002</v>
      </c>
      <c r="I40" s="10">
        <f>IFERROR(IF(ISBLANK(INDEX(Date_unitati!$P:$P,MATCH($B40,Date_unitati!$B:$B,0))),"-",INDEX(Date_unitati!$P:$P,MATCH($B40,Date_unitati!$B:$B,0))),"-")</f>
        <v>6.5153846153846198</v>
      </c>
      <c r="J40" s="10">
        <f>IFERROR(IF(ISBLANK(INDEX(Date_unitati!$Q:$Q,MATCH($B40,Date_unitati!$B:$B,0))),"-",INDEX(Date_unitati!$Q:$Q,MATCH($B40,Date_unitati!$B:$B,0))),"-")</f>
        <v>7.3805263157894698</v>
      </c>
      <c r="K40" s="10">
        <f>IFERROR(IF(ISBLANK(INDEX(Date_unitati!$R:$R,MATCH($B40,Date_unitati!$B:$B,0))),"-",INDEX(Date_unitati!$R:$R,MATCH($B40,Date_unitati!$B:$B,0))),"-")</f>
        <v>6.05772727272727</v>
      </c>
      <c r="L40" s="10">
        <f t="shared" si="1"/>
        <v>-0.38</v>
      </c>
    </row>
    <row r="41" spans="1:12" x14ac:dyDescent="0.2">
      <c r="A41" s="15">
        <v>38</v>
      </c>
      <c r="B41" s="16" t="s">
        <v>247</v>
      </c>
      <c r="C41" s="16" t="s">
        <v>248</v>
      </c>
      <c r="D41" s="15" t="s">
        <v>76</v>
      </c>
      <c r="E41" s="10">
        <f>IFERROR(IF(ISBLANK(INDEX(Date_unitati!$L:$L,MATCH($B41,Date_unitati!$B:$B,0))),"-",INDEX(Date_unitati!$L:$L,MATCH($B41,Date_unitati!$B:$B,0))),"-")</f>
        <v>5.4980952380952397</v>
      </c>
      <c r="F41" s="10">
        <f>IFERROR(IF(ISBLANK(INDEX(Date_unitati!$M:$M,MATCH($B41,Date_unitati!$B:$B,0))),"-",INDEX(Date_unitati!$M:$M,MATCH($B41,Date_unitati!$B:$B,0))),"-")</f>
        <v>5.9466666666666699</v>
      </c>
      <c r="G41" s="10">
        <f>IFERROR(IF(ISBLANK(INDEX(Date_unitati!$N:$N,MATCH($B41,Date_unitati!$B:$B,0))),"-",INDEX(Date_unitati!$N:$N,MATCH($B41,Date_unitati!$B:$B,0))),"-")</f>
        <v>5.9668749999999999</v>
      </c>
      <c r="H41" s="10">
        <f>IFERROR(IF(ISBLANK(INDEX(Date_unitati!$O:$O,MATCH($B41,Date_unitati!$B:$B,0))),"-",INDEX(Date_unitati!$O:$O,MATCH($B41,Date_unitati!$B:$B,0))),"-")</f>
        <v>5.0081818181818196</v>
      </c>
      <c r="I41" s="10">
        <f>IFERROR(IF(ISBLANK(INDEX(Date_unitati!$P:$P,MATCH($B41,Date_unitati!$B:$B,0))),"-",INDEX(Date_unitati!$P:$P,MATCH($B41,Date_unitati!$B:$B,0))),"-")</f>
        <v>5.6074999999999999</v>
      </c>
      <c r="J41" s="10">
        <f>IFERROR(IF(ISBLANK(INDEX(Date_unitati!$Q:$Q,MATCH($B41,Date_unitati!$B:$B,0))),"-",INDEX(Date_unitati!$Q:$Q,MATCH($B41,Date_unitati!$B:$B,0))),"-")</f>
        <v>6.4550000000000001</v>
      </c>
      <c r="K41" s="10">
        <f>IFERROR(IF(ISBLANK(INDEX(Date_unitati!$R:$R,MATCH($B41,Date_unitati!$B:$B,0))),"-",INDEX(Date_unitati!$R:$R,MATCH($B41,Date_unitati!$B:$B,0))),"-")</f>
        <v>6.0363157894736803</v>
      </c>
      <c r="L41" s="10">
        <f t="shared" si="1"/>
        <v>0.54</v>
      </c>
    </row>
    <row r="42" spans="1:12" x14ac:dyDescent="0.2">
      <c r="A42" s="15">
        <v>39</v>
      </c>
      <c r="B42" s="16" t="s">
        <v>140</v>
      </c>
      <c r="C42" s="16" t="s">
        <v>141</v>
      </c>
      <c r="D42" s="15" t="s">
        <v>76</v>
      </c>
      <c r="E42" s="10">
        <f>IFERROR(IF(ISBLANK(INDEX(Date_unitati!$L:$L,MATCH($B42,Date_unitati!$B:$B,0))),"-",INDEX(Date_unitati!$L:$L,MATCH($B42,Date_unitati!$B:$B,0))),"-")</f>
        <v>6.2286956521739096</v>
      </c>
      <c r="F42" s="10">
        <f>IFERROR(IF(ISBLANK(INDEX(Date_unitati!$M:$M,MATCH($B42,Date_unitati!$B:$B,0))),"-",INDEX(Date_unitati!$M:$M,MATCH($B42,Date_unitati!$B:$B,0))),"-")</f>
        <v>5.8436842105263196</v>
      </c>
      <c r="G42" s="10">
        <f>IFERROR(IF(ISBLANK(INDEX(Date_unitati!$N:$N,MATCH($B42,Date_unitati!$B:$B,0))),"-",INDEX(Date_unitati!$N:$N,MATCH($B42,Date_unitati!$B:$B,0))),"-")</f>
        <v>6.2795652173913101</v>
      </c>
      <c r="H42" s="10">
        <f>IFERROR(IF(ISBLANK(INDEX(Date_unitati!$O:$O,MATCH($B42,Date_unitati!$B:$B,0))),"-",INDEX(Date_unitati!$O:$O,MATCH($B42,Date_unitati!$B:$B,0))),"-")</f>
        <v>5.7810714285714297</v>
      </c>
      <c r="I42" s="10">
        <f>IFERROR(IF(ISBLANK(INDEX(Date_unitati!$P:$P,MATCH($B42,Date_unitati!$B:$B,0))),"-",INDEX(Date_unitati!$P:$P,MATCH($B42,Date_unitati!$B:$B,0))),"-")</f>
        <v>6.0335483870967703</v>
      </c>
      <c r="J42" s="10">
        <f>IFERROR(IF(ISBLANK(INDEX(Date_unitati!$Q:$Q,MATCH($B42,Date_unitati!$B:$B,0))),"-",INDEX(Date_unitati!$Q:$Q,MATCH($B42,Date_unitati!$B:$B,0))),"-")</f>
        <v>7.1514285714285704</v>
      </c>
      <c r="K42" s="10">
        <f>IFERROR(IF(ISBLANK(INDEX(Date_unitati!$R:$R,MATCH($B42,Date_unitati!$B:$B,0))),"-",INDEX(Date_unitati!$R:$R,MATCH($B42,Date_unitati!$B:$B,0))),"-")</f>
        <v>5.9363157894736798</v>
      </c>
      <c r="L42" s="10">
        <f t="shared" si="1"/>
        <v>-0.28999999999999998</v>
      </c>
    </row>
    <row r="43" spans="1:12" x14ac:dyDescent="0.2">
      <c r="A43" s="15">
        <v>40</v>
      </c>
      <c r="B43" s="16" t="s">
        <v>186</v>
      </c>
      <c r="C43" s="16" t="s">
        <v>187</v>
      </c>
      <c r="D43" s="15" t="s">
        <v>76</v>
      </c>
      <c r="E43" s="10">
        <f>IFERROR(IF(ISBLANK(INDEX(Date_unitati!$L:$L,MATCH($B43,Date_unitati!$B:$B,0))),"-",INDEX(Date_unitati!$L:$L,MATCH($B43,Date_unitati!$B:$B,0))),"-")</f>
        <v>6.5615384615384604</v>
      </c>
      <c r="F43" s="10">
        <f>IFERROR(IF(ISBLANK(INDEX(Date_unitati!$M:$M,MATCH($B43,Date_unitati!$B:$B,0))),"-",INDEX(Date_unitati!$M:$M,MATCH($B43,Date_unitati!$B:$B,0))),"-")</f>
        <v>4.9018181818181796</v>
      </c>
      <c r="G43" s="10">
        <f>IFERROR(IF(ISBLANK(INDEX(Date_unitati!$N:$N,MATCH($B43,Date_unitati!$B:$B,0))),"-",INDEX(Date_unitati!$N:$N,MATCH($B43,Date_unitati!$B:$B,0))),"-")</f>
        <v>5.7939999999999996</v>
      </c>
      <c r="H43" s="10">
        <f>IFERROR(IF(ISBLANK(INDEX(Date_unitati!$O:$O,MATCH($B43,Date_unitati!$B:$B,0))),"-",INDEX(Date_unitati!$O:$O,MATCH($B43,Date_unitati!$B:$B,0))),"-")</f>
        <v>6.0938461538461501</v>
      </c>
      <c r="I43" s="10">
        <f>IFERROR(IF(ISBLANK(INDEX(Date_unitati!$P:$P,MATCH($B43,Date_unitati!$B:$B,0))),"-",INDEX(Date_unitati!$P:$P,MATCH($B43,Date_unitati!$B:$B,0))),"-")</f>
        <v>4.9476923076923098</v>
      </c>
      <c r="J43" s="10">
        <f>IFERROR(IF(ISBLANK(INDEX(Date_unitati!$Q:$Q,MATCH($B43,Date_unitati!$B:$B,0))),"-",INDEX(Date_unitati!$Q:$Q,MATCH($B43,Date_unitati!$B:$B,0))),"-")</f>
        <v>5.6265000000000001</v>
      </c>
      <c r="K43" s="10">
        <f>IFERROR(IF(ISBLANK(INDEX(Date_unitati!$R:$R,MATCH($B43,Date_unitati!$B:$B,0))),"-",INDEX(Date_unitati!$R:$R,MATCH($B43,Date_unitati!$B:$B,0))),"-")</f>
        <v>5.9361538461538501</v>
      </c>
      <c r="L43" s="10">
        <f t="shared" si="1"/>
        <v>-0.63</v>
      </c>
    </row>
    <row r="44" spans="1:12" x14ac:dyDescent="0.2">
      <c r="A44" s="15">
        <v>41</v>
      </c>
      <c r="B44" s="16" t="s">
        <v>192</v>
      </c>
      <c r="C44" s="16" t="s">
        <v>193</v>
      </c>
      <c r="D44" s="15" t="s">
        <v>76</v>
      </c>
      <c r="E44" s="10">
        <f>IFERROR(IF(ISBLANK(INDEX(Date_unitati!$L:$L,MATCH($B44,Date_unitati!$B:$B,0))),"-",INDEX(Date_unitati!$L:$L,MATCH($B44,Date_unitati!$B:$B,0))),"-")</f>
        <v>7.1415384615384596</v>
      </c>
      <c r="F44" s="10">
        <f>IFERROR(IF(ISBLANK(INDEX(Date_unitati!$M:$M,MATCH($B44,Date_unitati!$B:$B,0))),"-",INDEX(Date_unitati!$M:$M,MATCH($B44,Date_unitati!$B:$B,0))),"-")</f>
        <v>6.6349999999999998</v>
      </c>
      <c r="G44" s="10">
        <f>IFERROR(IF(ISBLANK(INDEX(Date_unitati!$N:$N,MATCH($B44,Date_unitati!$B:$B,0))),"-",INDEX(Date_unitati!$N:$N,MATCH($B44,Date_unitati!$B:$B,0))),"-")</f>
        <v>5.01833333333333</v>
      </c>
      <c r="H44" s="10">
        <f>IFERROR(IF(ISBLANK(INDEX(Date_unitati!$O:$O,MATCH($B44,Date_unitati!$B:$B,0))),"-",INDEX(Date_unitati!$O:$O,MATCH($B44,Date_unitati!$B:$B,0))),"-")</f>
        <v>4.9576923076923096</v>
      </c>
      <c r="I44" s="10">
        <f>IFERROR(IF(ISBLANK(INDEX(Date_unitati!$P:$P,MATCH($B44,Date_unitati!$B:$B,0))),"-",INDEX(Date_unitati!$P:$P,MATCH($B44,Date_unitati!$B:$B,0))),"-")</f>
        <v>5.0650000000000004</v>
      </c>
      <c r="J44" s="10">
        <f>IFERROR(IF(ISBLANK(INDEX(Date_unitati!$Q:$Q,MATCH($B44,Date_unitati!$B:$B,0))),"-",INDEX(Date_unitati!$Q:$Q,MATCH($B44,Date_unitati!$B:$B,0))),"-")</f>
        <v>5.1053333333333297</v>
      </c>
      <c r="K44" s="10">
        <f>IFERROR(IF(ISBLANK(INDEX(Date_unitati!$R:$R,MATCH($B44,Date_unitati!$B:$B,0))),"-",INDEX(Date_unitati!$R:$R,MATCH($B44,Date_unitati!$B:$B,0))),"-")</f>
        <v>5.9182352941176504</v>
      </c>
      <c r="L44" s="10">
        <f t="shared" si="1"/>
        <v>-1.22</v>
      </c>
    </row>
    <row r="45" spans="1:12" x14ac:dyDescent="0.2">
      <c r="A45" s="15">
        <v>42</v>
      </c>
      <c r="B45" s="16" t="s">
        <v>104</v>
      </c>
      <c r="C45" s="16" t="s">
        <v>105</v>
      </c>
      <c r="D45" s="15" t="s">
        <v>64</v>
      </c>
      <c r="E45" s="10">
        <f>IFERROR(IF(ISBLANK(INDEX(Date_unitati!$L:$L,MATCH($B45,Date_unitati!$B:$B,0))),"-",INDEX(Date_unitati!$L:$L,MATCH($B45,Date_unitati!$B:$B,0))),"-")</f>
        <v>6.2871666666666703</v>
      </c>
      <c r="F45" s="10">
        <f>IFERROR(IF(ISBLANK(INDEX(Date_unitati!$M:$M,MATCH($B45,Date_unitati!$B:$B,0))),"-",INDEX(Date_unitati!$M:$M,MATCH($B45,Date_unitati!$B:$B,0))),"-")</f>
        <v>5.7739393939393899</v>
      </c>
      <c r="G45" s="10">
        <f>IFERROR(IF(ISBLANK(INDEX(Date_unitati!$N:$N,MATCH($B45,Date_unitati!$B:$B,0))),"-",INDEX(Date_unitati!$N:$N,MATCH($B45,Date_unitati!$B:$B,0))),"-")</f>
        <v>6.2570370370370396</v>
      </c>
      <c r="H45" s="10">
        <f>IFERROR(IF(ISBLANK(INDEX(Date_unitati!$O:$O,MATCH($B45,Date_unitati!$B:$B,0))),"-",INDEX(Date_unitati!$O:$O,MATCH($B45,Date_unitati!$B:$B,0))),"-")</f>
        <v>6.3391666666666699</v>
      </c>
      <c r="I45" s="10">
        <f>IFERROR(IF(ISBLANK(INDEX(Date_unitati!$P:$P,MATCH($B45,Date_unitati!$B:$B,0))),"-",INDEX(Date_unitati!$P:$P,MATCH($B45,Date_unitati!$B:$B,0))),"-")</f>
        <v>6.0787755102040801</v>
      </c>
      <c r="J45" s="10">
        <f>IFERROR(IF(ISBLANK(INDEX(Date_unitati!$Q:$Q,MATCH($B45,Date_unitati!$B:$B,0))),"-",INDEX(Date_unitati!$Q:$Q,MATCH($B45,Date_unitati!$B:$B,0))),"-")</f>
        <v>6.2308000000000003</v>
      </c>
      <c r="K45" s="10">
        <f>IFERROR(IF(ISBLANK(INDEX(Date_unitati!$R:$R,MATCH($B45,Date_unitati!$B:$B,0))),"-",INDEX(Date_unitati!$R:$R,MATCH($B45,Date_unitati!$B:$B,0))),"-")</f>
        <v>5.9108888888888904</v>
      </c>
      <c r="L45" s="10">
        <f t="shared" si="1"/>
        <v>-0.38</v>
      </c>
    </row>
    <row r="46" spans="1:12" x14ac:dyDescent="0.2">
      <c r="A46" s="15">
        <v>43</v>
      </c>
      <c r="B46" s="16" t="s">
        <v>92</v>
      </c>
      <c r="C46" s="16" t="s">
        <v>93</v>
      </c>
      <c r="D46" s="15" t="s">
        <v>76</v>
      </c>
      <c r="E46" s="10">
        <f>IFERROR(IF(ISBLANK(INDEX(Date_unitati!$L:$L,MATCH($B46,Date_unitati!$B:$B,0))),"-",INDEX(Date_unitati!$L:$L,MATCH($B46,Date_unitati!$B:$B,0))),"-")</f>
        <v>5.7172727272727304</v>
      </c>
      <c r="F46" s="10" t="str">
        <f>IFERROR(IF(ISBLANK(INDEX(Date_unitati!$M:$M,MATCH($B46,Date_unitati!$B:$B,0))),"-",INDEX(Date_unitati!$M:$M,MATCH($B46,Date_unitati!$B:$B,0))),"-")</f>
        <v>-</v>
      </c>
      <c r="G46" s="10">
        <f>IFERROR(IF(ISBLANK(INDEX(Date_unitati!$N:$N,MATCH($B46,Date_unitati!$B:$B,0))),"-",INDEX(Date_unitati!$N:$N,MATCH($B46,Date_unitati!$B:$B,0))),"-")</f>
        <v>5.3825000000000003</v>
      </c>
      <c r="H46" s="10">
        <f>IFERROR(IF(ISBLANK(INDEX(Date_unitati!$O:$O,MATCH($B46,Date_unitati!$B:$B,0))),"-",INDEX(Date_unitati!$O:$O,MATCH($B46,Date_unitati!$B:$B,0))),"-")</f>
        <v>5.8426923076923103</v>
      </c>
      <c r="I46" s="10">
        <f>IFERROR(IF(ISBLANK(INDEX(Date_unitati!$P:$P,MATCH($B46,Date_unitati!$B:$B,0))),"-",INDEX(Date_unitati!$P:$P,MATCH($B46,Date_unitati!$B:$B,0))),"-")</f>
        <v>5.5907692307692303</v>
      </c>
      <c r="J46" s="10">
        <f>IFERROR(IF(ISBLANK(INDEX(Date_unitati!$Q:$Q,MATCH($B46,Date_unitati!$B:$B,0))),"-",INDEX(Date_unitati!$Q:$Q,MATCH($B46,Date_unitati!$B:$B,0))),"-")</f>
        <v>6.4553333333333303</v>
      </c>
      <c r="K46" s="10">
        <f>IFERROR(IF(ISBLANK(INDEX(Date_unitati!$R:$R,MATCH($B46,Date_unitati!$B:$B,0))),"-",INDEX(Date_unitati!$R:$R,MATCH($B46,Date_unitati!$B:$B,0))),"-")</f>
        <v>5.8916666666666702</v>
      </c>
      <c r="L46" s="10">
        <f t="shared" si="1"/>
        <v>0.17</v>
      </c>
    </row>
    <row r="47" spans="1:12" x14ac:dyDescent="0.2">
      <c r="A47" s="15">
        <v>44</v>
      </c>
      <c r="B47" s="16" t="s">
        <v>245</v>
      </c>
      <c r="C47" s="16" t="s">
        <v>246</v>
      </c>
      <c r="D47" s="15" t="s">
        <v>76</v>
      </c>
      <c r="E47" s="10">
        <f>IFERROR(IF(ISBLANK(INDEX(Date_unitati!$L:$L,MATCH($B47,Date_unitati!$B:$B,0))),"-",INDEX(Date_unitati!$L:$L,MATCH($B47,Date_unitati!$B:$B,0))),"-")</f>
        <v>7.3022222222222197</v>
      </c>
      <c r="F47" s="10">
        <f>IFERROR(IF(ISBLANK(INDEX(Date_unitati!$M:$M,MATCH($B47,Date_unitati!$B:$B,0))),"-",INDEX(Date_unitati!$M:$M,MATCH($B47,Date_unitati!$B:$B,0))),"-")</f>
        <v>6.5785714285714301</v>
      </c>
      <c r="G47" s="10">
        <f>IFERROR(IF(ISBLANK(INDEX(Date_unitati!$N:$N,MATCH($B47,Date_unitati!$B:$B,0))),"-",INDEX(Date_unitati!$N:$N,MATCH($B47,Date_unitati!$B:$B,0))),"-")</f>
        <v>5.78</v>
      </c>
      <c r="H47" s="10">
        <f>IFERROR(IF(ISBLANK(INDEX(Date_unitati!$O:$O,MATCH($B47,Date_unitati!$B:$B,0))),"-",INDEX(Date_unitati!$O:$O,MATCH($B47,Date_unitati!$B:$B,0))),"-")</f>
        <v>6.95</v>
      </c>
      <c r="I47" s="10">
        <f>IFERROR(IF(ISBLANK(INDEX(Date_unitati!$P:$P,MATCH($B47,Date_unitati!$B:$B,0))),"-",INDEX(Date_unitati!$P:$P,MATCH($B47,Date_unitati!$B:$B,0))),"-")</f>
        <v>6.5</v>
      </c>
      <c r="J47" s="10">
        <f>IFERROR(IF(ISBLANK(INDEX(Date_unitati!$Q:$Q,MATCH($B47,Date_unitati!$B:$B,0))),"-",INDEX(Date_unitati!$Q:$Q,MATCH($B47,Date_unitati!$B:$B,0))),"-")</f>
        <v>7.5612500000000002</v>
      </c>
      <c r="K47" s="10">
        <f>IFERROR(IF(ISBLANK(INDEX(Date_unitati!$R:$R,MATCH($B47,Date_unitati!$B:$B,0))),"-",INDEX(Date_unitati!$R:$R,MATCH($B47,Date_unitati!$B:$B,0))),"-")</f>
        <v>5.86</v>
      </c>
      <c r="L47" s="10">
        <f t="shared" si="1"/>
        <v>-1.44</v>
      </c>
    </row>
    <row r="48" spans="1:12" x14ac:dyDescent="0.2">
      <c r="A48" s="15">
        <v>45</v>
      </c>
      <c r="B48" s="16" t="s">
        <v>134</v>
      </c>
      <c r="C48" s="16" t="s">
        <v>135</v>
      </c>
      <c r="D48" s="15" t="s">
        <v>76</v>
      </c>
      <c r="E48" s="10">
        <f>IFERROR(IF(ISBLANK(INDEX(Date_unitati!$L:$L,MATCH($B48,Date_unitati!$B:$B,0))),"-",INDEX(Date_unitati!$L:$L,MATCH($B48,Date_unitati!$B:$B,0))),"-")</f>
        <v>6.9116</v>
      </c>
      <c r="F48" s="10">
        <f>IFERROR(IF(ISBLANK(INDEX(Date_unitati!$M:$M,MATCH($B48,Date_unitati!$B:$B,0))),"-",INDEX(Date_unitati!$M:$M,MATCH($B48,Date_unitati!$B:$B,0))),"-")</f>
        <v>5.7977777777777799</v>
      </c>
      <c r="G48" s="10">
        <f>IFERROR(IF(ISBLANK(INDEX(Date_unitati!$N:$N,MATCH($B48,Date_unitati!$B:$B,0))),"-",INDEX(Date_unitati!$N:$N,MATCH($B48,Date_unitati!$B:$B,0))),"-")</f>
        <v>6.8216000000000001</v>
      </c>
      <c r="H48" s="10">
        <f>IFERROR(IF(ISBLANK(INDEX(Date_unitati!$O:$O,MATCH($B48,Date_unitati!$B:$B,0))),"-",INDEX(Date_unitati!$O:$O,MATCH($B48,Date_unitati!$B:$B,0))),"-")</f>
        <v>5.9547058823529397</v>
      </c>
      <c r="I48" s="10">
        <f>IFERROR(IF(ISBLANK(INDEX(Date_unitati!$P:$P,MATCH($B48,Date_unitati!$B:$B,0))),"-",INDEX(Date_unitati!$P:$P,MATCH($B48,Date_unitati!$B:$B,0))),"-")</f>
        <v>6.5444444444444398</v>
      </c>
      <c r="J48" s="10">
        <f>IFERROR(IF(ISBLANK(INDEX(Date_unitati!$Q:$Q,MATCH($B48,Date_unitati!$B:$B,0))),"-",INDEX(Date_unitati!$Q:$Q,MATCH($B48,Date_unitati!$B:$B,0))),"-")</f>
        <v>6.11944444444444</v>
      </c>
      <c r="K48" s="10">
        <f>IFERROR(IF(ISBLANK(INDEX(Date_unitati!$R:$R,MATCH($B48,Date_unitati!$B:$B,0))),"-",INDEX(Date_unitati!$R:$R,MATCH($B48,Date_unitati!$B:$B,0))),"-")</f>
        <v>5.8585714285714303</v>
      </c>
      <c r="L48" s="10">
        <f t="shared" si="1"/>
        <v>-1.05</v>
      </c>
    </row>
    <row r="49" spans="1:12" x14ac:dyDescent="0.2">
      <c r="A49" s="15">
        <v>46</v>
      </c>
      <c r="B49" s="16" t="s">
        <v>206</v>
      </c>
      <c r="C49" s="16" t="s">
        <v>207</v>
      </c>
      <c r="D49" s="15" t="s">
        <v>76</v>
      </c>
      <c r="E49" s="10">
        <f>IFERROR(IF(ISBLANK(INDEX(Date_unitati!$L:$L,MATCH($B49,Date_unitati!$B:$B,0))),"-",INDEX(Date_unitati!$L:$L,MATCH($B49,Date_unitati!$B:$B,0))),"-")</f>
        <v>5.8978571428571396</v>
      </c>
      <c r="F49" s="10">
        <f>IFERROR(IF(ISBLANK(INDEX(Date_unitati!$M:$M,MATCH($B49,Date_unitati!$B:$B,0))),"-",INDEX(Date_unitati!$M:$M,MATCH($B49,Date_unitati!$B:$B,0))),"-")</f>
        <v>4.18</v>
      </c>
      <c r="G49" s="10">
        <f>IFERROR(IF(ISBLANK(INDEX(Date_unitati!$N:$N,MATCH($B49,Date_unitati!$B:$B,0))),"-",INDEX(Date_unitati!$N:$N,MATCH($B49,Date_unitati!$B:$B,0))),"-")</f>
        <v>5.0999999999999996</v>
      </c>
      <c r="H49" s="10">
        <f>IFERROR(IF(ISBLANK(INDEX(Date_unitati!$O:$O,MATCH($B49,Date_unitati!$B:$B,0))),"-",INDEX(Date_unitati!$O:$O,MATCH($B49,Date_unitati!$B:$B,0))),"-")</f>
        <v>6.6628571428571401</v>
      </c>
      <c r="I49" s="10">
        <f>IFERROR(IF(ISBLANK(INDEX(Date_unitati!$P:$P,MATCH($B49,Date_unitati!$B:$B,0))),"-",INDEX(Date_unitati!$P:$P,MATCH($B49,Date_unitati!$B:$B,0))),"-")</f>
        <v>4.9279999999999999</v>
      </c>
      <c r="J49" s="10">
        <f>IFERROR(IF(ISBLANK(INDEX(Date_unitati!$Q:$Q,MATCH($B49,Date_unitati!$B:$B,0))),"-",INDEX(Date_unitati!$Q:$Q,MATCH($B49,Date_unitati!$B:$B,0))),"-")</f>
        <v>6.0590909090909104</v>
      </c>
      <c r="K49" s="10">
        <f>IFERROR(IF(ISBLANK(INDEX(Date_unitati!$R:$R,MATCH($B49,Date_unitati!$B:$B,0))),"-",INDEX(Date_unitati!$R:$R,MATCH($B49,Date_unitati!$B:$B,0))),"-")</f>
        <v>5.78</v>
      </c>
      <c r="L49" s="10">
        <f t="shared" si="1"/>
        <v>-0.12</v>
      </c>
    </row>
    <row r="50" spans="1:12" x14ac:dyDescent="0.2">
      <c r="A50" s="15">
        <v>47</v>
      </c>
      <c r="B50" s="16" t="s">
        <v>202</v>
      </c>
      <c r="C50" s="16" t="s">
        <v>203</v>
      </c>
      <c r="D50" s="15" t="s">
        <v>76</v>
      </c>
      <c r="E50" s="10">
        <f>IFERROR(IF(ISBLANK(INDEX(Date_unitati!$L:$L,MATCH($B50,Date_unitati!$B:$B,0))),"-",INDEX(Date_unitati!$L:$L,MATCH($B50,Date_unitati!$B:$B,0))),"-")</f>
        <v>5.52111111111111</v>
      </c>
      <c r="F50" s="10">
        <f>IFERROR(IF(ISBLANK(INDEX(Date_unitati!$M:$M,MATCH($B50,Date_unitati!$B:$B,0))),"-",INDEX(Date_unitati!$M:$M,MATCH($B50,Date_unitati!$B:$B,0))),"-")</f>
        <v>5.2060000000000004</v>
      </c>
      <c r="G50" s="10">
        <f>IFERROR(IF(ISBLANK(INDEX(Date_unitati!$N:$N,MATCH($B50,Date_unitati!$B:$B,0))),"-",INDEX(Date_unitati!$N:$N,MATCH($B50,Date_unitati!$B:$B,0))),"-")</f>
        <v>5.1922222222222203</v>
      </c>
      <c r="H50" s="10">
        <f>IFERROR(IF(ISBLANK(INDEX(Date_unitati!$O:$O,MATCH($B50,Date_unitati!$B:$B,0))),"-",INDEX(Date_unitati!$O:$O,MATCH($B50,Date_unitati!$B:$B,0))),"-")</f>
        <v>6.0422727272727297</v>
      </c>
      <c r="I50" s="10">
        <f>IFERROR(IF(ISBLANK(INDEX(Date_unitati!$P:$P,MATCH($B50,Date_unitati!$B:$B,0))),"-",INDEX(Date_unitati!$P:$P,MATCH($B50,Date_unitati!$B:$B,0))),"-")</f>
        <v>5.5679999999999996</v>
      </c>
      <c r="J50" s="10">
        <f>IFERROR(IF(ISBLANK(INDEX(Date_unitati!$Q:$Q,MATCH($B50,Date_unitati!$B:$B,0))),"-",INDEX(Date_unitati!$Q:$Q,MATCH($B50,Date_unitati!$B:$B,0))),"-")</f>
        <v>6.3650000000000002</v>
      </c>
      <c r="K50" s="10">
        <f>IFERROR(IF(ISBLANK(INDEX(Date_unitati!$R:$R,MATCH($B50,Date_unitati!$B:$B,0))),"-",INDEX(Date_unitati!$R:$R,MATCH($B50,Date_unitati!$B:$B,0))),"-")</f>
        <v>5.7358333333333302</v>
      </c>
      <c r="L50" s="10">
        <f t="shared" si="1"/>
        <v>0.21</v>
      </c>
    </row>
    <row r="51" spans="1:12" x14ac:dyDescent="0.2">
      <c r="A51" s="15">
        <v>48</v>
      </c>
      <c r="B51" s="16" t="s">
        <v>143</v>
      </c>
      <c r="C51" s="16" t="s">
        <v>144</v>
      </c>
      <c r="D51" s="15" t="s">
        <v>76</v>
      </c>
      <c r="E51" s="10">
        <f>IFERROR(IF(ISBLANK(INDEX(Date_unitati!$L:$L,MATCH($B51,Date_unitati!$B:$B,0))),"-",INDEX(Date_unitati!$L:$L,MATCH($B51,Date_unitati!$B:$B,0))),"-")</f>
        <v>5.4504651162790703</v>
      </c>
      <c r="F51" s="10">
        <f>IFERROR(IF(ISBLANK(INDEX(Date_unitati!$M:$M,MATCH($B51,Date_unitati!$B:$B,0))),"-",INDEX(Date_unitati!$M:$M,MATCH($B51,Date_unitati!$B:$B,0))),"-")</f>
        <v>6.4118181818181803</v>
      </c>
      <c r="G51" s="10">
        <f>IFERROR(IF(ISBLANK(INDEX(Date_unitati!$N:$N,MATCH($B51,Date_unitati!$B:$B,0))),"-",INDEX(Date_unitati!$N:$N,MATCH($B51,Date_unitati!$B:$B,0))),"-")</f>
        <v>6.7502777777777796</v>
      </c>
      <c r="H51" s="10">
        <f>IFERROR(IF(ISBLANK(INDEX(Date_unitati!$O:$O,MATCH($B51,Date_unitati!$B:$B,0))),"-",INDEX(Date_unitati!$O:$O,MATCH($B51,Date_unitati!$B:$B,0))),"-")</f>
        <v>5.90184615384615</v>
      </c>
      <c r="I51" s="10">
        <f>IFERROR(IF(ISBLANK(INDEX(Date_unitati!$P:$P,MATCH($B51,Date_unitati!$B:$B,0))),"-",INDEX(Date_unitati!$P:$P,MATCH($B51,Date_unitati!$B:$B,0))),"-")</f>
        <v>5.9184313725490201</v>
      </c>
      <c r="J51" s="10">
        <f>IFERROR(IF(ISBLANK(INDEX(Date_unitati!$Q:$Q,MATCH($B51,Date_unitati!$B:$B,0))),"-",INDEX(Date_unitati!$Q:$Q,MATCH($B51,Date_unitati!$B:$B,0))),"-")</f>
        <v>5.2350000000000003</v>
      </c>
      <c r="K51" s="10">
        <f>IFERROR(IF(ISBLANK(INDEX(Date_unitati!$R:$R,MATCH($B51,Date_unitati!$B:$B,0))),"-",INDEX(Date_unitati!$R:$R,MATCH($B51,Date_unitati!$B:$B,0))),"-")</f>
        <v>5.6835135135135104</v>
      </c>
      <c r="L51" s="10">
        <f t="shared" si="1"/>
        <v>0.23</v>
      </c>
    </row>
    <row r="52" spans="1:12" x14ac:dyDescent="0.2">
      <c r="A52" s="15">
        <v>49</v>
      </c>
      <c r="B52" s="16" t="s">
        <v>151</v>
      </c>
      <c r="C52" s="16" t="s">
        <v>152</v>
      </c>
      <c r="D52" s="15" t="s">
        <v>76</v>
      </c>
      <c r="E52" s="10">
        <f>IFERROR(IF(ISBLANK(INDEX(Date_unitati!$L:$L,MATCH($B52,Date_unitati!$B:$B,0))),"-",INDEX(Date_unitati!$L:$L,MATCH($B52,Date_unitati!$B:$B,0))),"-")</f>
        <v>5.84526315789474</v>
      </c>
      <c r="F52" s="10">
        <f>IFERROR(IF(ISBLANK(INDEX(Date_unitati!$M:$M,MATCH($B52,Date_unitati!$B:$B,0))),"-",INDEX(Date_unitati!$M:$M,MATCH($B52,Date_unitati!$B:$B,0))),"-")</f>
        <v>5.7788888888888899</v>
      </c>
      <c r="G52" s="10">
        <f>IFERROR(IF(ISBLANK(INDEX(Date_unitati!$N:$N,MATCH($B52,Date_unitati!$B:$B,0))),"-",INDEX(Date_unitati!$N:$N,MATCH($B52,Date_unitati!$B:$B,0))),"-")</f>
        <v>4.8130769230769204</v>
      </c>
      <c r="H52" s="10">
        <f>IFERROR(IF(ISBLANK(INDEX(Date_unitati!$O:$O,MATCH($B52,Date_unitati!$B:$B,0))),"-",INDEX(Date_unitati!$O:$O,MATCH($B52,Date_unitati!$B:$B,0))),"-")</f>
        <v>5.3917647058823501</v>
      </c>
      <c r="I52" s="10">
        <f>IFERROR(IF(ISBLANK(INDEX(Date_unitati!$P:$P,MATCH($B52,Date_unitati!$B:$B,0))),"-",INDEX(Date_unitati!$P:$P,MATCH($B52,Date_unitati!$B:$B,0))),"-")</f>
        <v>5.9249999999999998</v>
      </c>
      <c r="J52" s="10">
        <f>IFERROR(IF(ISBLANK(INDEX(Date_unitati!$Q:$Q,MATCH($B52,Date_unitati!$B:$B,0))),"-",INDEX(Date_unitati!$Q:$Q,MATCH($B52,Date_unitati!$B:$B,0))),"-")</f>
        <v>4.8518749999999997</v>
      </c>
      <c r="K52" s="10">
        <f>IFERROR(IF(ISBLANK(INDEX(Date_unitati!$R:$R,MATCH($B52,Date_unitati!$B:$B,0))),"-",INDEX(Date_unitati!$R:$R,MATCH($B52,Date_unitati!$B:$B,0))),"-")</f>
        <v>5.6617647058823497</v>
      </c>
      <c r="L52" s="10">
        <f t="shared" si="1"/>
        <v>-0.18</v>
      </c>
    </row>
    <row r="53" spans="1:12" x14ac:dyDescent="0.2">
      <c r="A53" s="15">
        <v>50</v>
      </c>
      <c r="B53" s="16" t="s">
        <v>184</v>
      </c>
      <c r="C53" s="16" t="s">
        <v>185</v>
      </c>
      <c r="D53" s="15" t="s">
        <v>76</v>
      </c>
      <c r="E53" s="10">
        <f>IFERROR(IF(ISBLANK(INDEX(Date_unitati!$L:$L,MATCH($B53,Date_unitati!$B:$B,0))),"-",INDEX(Date_unitati!$L:$L,MATCH($B53,Date_unitati!$B:$B,0))),"-")</f>
        <v>5.5554545454545501</v>
      </c>
      <c r="F53" s="10">
        <f>IFERROR(IF(ISBLANK(INDEX(Date_unitati!$M:$M,MATCH($B53,Date_unitati!$B:$B,0))),"-",INDEX(Date_unitati!$M:$M,MATCH($B53,Date_unitati!$B:$B,0))),"-")</f>
        <v>6.5066666666666704</v>
      </c>
      <c r="G53" s="10">
        <f>IFERROR(IF(ISBLANK(INDEX(Date_unitati!$N:$N,MATCH($B53,Date_unitati!$B:$B,0))),"-",INDEX(Date_unitati!$N:$N,MATCH($B53,Date_unitati!$B:$B,0))),"-")</f>
        <v>5.899</v>
      </c>
      <c r="H53" s="10">
        <f>IFERROR(IF(ISBLANK(INDEX(Date_unitati!$O:$O,MATCH($B53,Date_unitati!$B:$B,0))),"-",INDEX(Date_unitati!$O:$O,MATCH($B53,Date_unitati!$B:$B,0))),"-")</f>
        <v>5.69</v>
      </c>
      <c r="I53" s="10">
        <f>IFERROR(IF(ISBLANK(INDEX(Date_unitati!$P:$P,MATCH($B53,Date_unitati!$B:$B,0))),"-",INDEX(Date_unitati!$P:$P,MATCH($B53,Date_unitati!$B:$B,0))),"-")</f>
        <v>4.5069999999999997</v>
      </c>
      <c r="J53" s="10">
        <f>IFERROR(IF(ISBLANK(INDEX(Date_unitati!$Q:$Q,MATCH($B53,Date_unitati!$B:$B,0))),"-",INDEX(Date_unitati!$Q:$Q,MATCH($B53,Date_unitati!$B:$B,0))),"-")</f>
        <v>5.7218181818181799</v>
      </c>
      <c r="K53" s="10">
        <f>IFERROR(IF(ISBLANK(INDEX(Date_unitati!$R:$R,MATCH($B53,Date_unitati!$B:$B,0))),"-",INDEX(Date_unitati!$R:$R,MATCH($B53,Date_unitati!$B:$B,0))),"-")</f>
        <v>5.6550000000000002</v>
      </c>
      <c r="L53" s="10">
        <f t="shared" si="1"/>
        <v>0.1</v>
      </c>
    </row>
    <row r="54" spans="1:12" x14ac:dyDescent="0.2">
      <c r="A54" s="15">
        <v>51</v>
      </c>
      <c r="B54" s="16" t="s">
        <v>178</v>
      </c>
      <c r="C54" s="16" t="s">
        <v>179</v>
      </c>
      <c r="D54" s="15" t="s">
        <v>76</v>
      </c>
      <c r="E54" s="10">
        <f>IFERROR(IF(ISBLANK(INDEX(Date_unitati!$L:$L,MATCH($B54,Date_unitati!$B:$B,0))),"-",INDEX(Date_unitati!$L:$L,MATCH($B54,Date_unitati!$B:$B,0))),"-")</f>
        <v>6.03</v>
      </c>
      <c r="F54" s="10">
        <f>IFERROR(IF(ISBLANK(INDEX(Date_unitati!$M:$M,MATCH($B54,Date_unitati!$B:$B,0))),"-",INDEX(Date_unitati!$M:$M,MATCH($B54,Date_unitati!$B:$B,0))),"-")</f>
        <v>6.4572727272727297</v>
      </c>
      <c r="G54" s="10">
        <f>IFERROR(IF(ISBLANK(INDEX(Date_unitati!$N:$N,MATCH($B54,Date_unitati!$B:$B,0))),"-",INDEX(Date_unitati!$N:$N,MATCH($B54,Date_unitati!$B:$B,0))),"-")</f>
        <v>5.72</v>
      </c>
      <c r="H54" s="10">
        <f>IFERROR(IF(ISBLANK(INDEX(Date_unitati!$O:$O,MATCH($B54,Date_unitati!$B:$B,0))),"-",INDEX(Date_unitati!$O:$O,MATCH($B54,Date_unitati!$B:$B,0))),"-")</f>
        <v>7.1390909090909096</v>
      </c>
      <c r="I54" s="10">
        <f>IFERROR(IF(ISBLANK(INDEX(Date_unitati!$P:$P,MATCH($B54,Date_unitati!$B:$B,0))),"-",INDEX(Date_unitati!$P:$P,MATCH($B54,Date_unitati!$B:$B,0))),"-")</f>
        <v>5.6626315789473702</v>
      </c>
      <c r="J54" s="10">
        <f>IFERROR(IF(ISBLANK(INDEX(Date_unitati!$Q:$Q,MATCH($B54,Date_unitati!$B:$B,0))),"-",INDEX(Date_unitati!$Q:$Q,MATCH($B54,Date_unitati!$B:$B,0))),"-")</f>
        <v>6.0330000000000004</v>
      </c>
      <c r="K54" s="10">
        <f>IFERROR(IF(ISBLANK(INDEX(Date_unitati!$R:$R,MATCH($B54,Date_unitati!$B:$B,0))),"-",INDEX(Date_unitati!$R:$R,MATCH($B54,Date_unitati!$B:$B,0))),"-")</f>
        <v>5.64</v>
      </c>
      <c r="L54" s="10">
        <f t="shared" si="1"/>
        <v>-0.39</v>
      </c>
    </row>
    <row r="55" spans="1:12" x14ac:dyDescent="0.2">
      <c r="A55" s="15">
        <v>52</v>
      </c>
      <c r="B55" s="16" t="s">
        <v>208</v>
      </c>
      <c r="C55" s="16" t="s">
        <v>209</v>
      </c>
      <c r="D55" s="15" t="s">
        <v>76</v>
      </c>
      <c r="E55" s="10">
        <f>IFERROR(IF(ISBLANK(INDEX(Date_unitati!$L:$L,MATCH($B55,Date_unitati!$B:$B,0))),"-",INDEX(Date_unitati!$L:$L,MATCH($B55,Date_unitati!$B:$B,0))),"-")</f>
        <v>3.5249999999999999</v>
      </c>
      <c r="F55" s="10" t="str">
        <f>IFERROR(IF(ISBLANK(INDEX(Date_unitati!$M:$M,MATCH($B55,Date_unitati!$B:$B,0))),"-",INDEX(Date_unitati!$M:$M,MATCH($B55,Date_unitati!$B:$B,0))),"-")</f>
        <v>-</v>
      </c>
      <c r="G55" s="10">
        <f>IFERROR(IF(ISBLANK(INDEX(Date_unitati!$N:$N,MATCH($B55,Date_unitati!$B:$B,0))),"-",INDEX(Date_unitati!$N:$N,MATCH($B55,Date_unitati!$B:$B,0))),"-")</f>
        <v>5.2342105263157901</v>
      </c>
      <c r="H55" s="10">
        <f>IFERROR(IF(ISBLANK(INDEX(Date_unitati!$O:$O,MATCH($B55,Date_unitati!$B:$B,0))),"-",INDEX(Date_unitati!$O:$O,MATCH($B55,Date_unitati!$B:$B,0))),"-")</f>
        <v>5.2119999999999997</v>
      </c>
      <c r="I55" s="10">
        <f>IFERROR(IF(ISBLANK(INDEX(Date_unitati!$P:$P,MATCH($B55,Date_unitati!$B:$B,0))),"-",INDEX(Date_unitati!$P:$P,MATCH($B55,Date_unitati!$B:$B,0))),"-")</f>
        <v>5.0046153846153896</v>
      </c>
      <c r="J55" s="10">
        <f>IFERROR(IF(ISBLANK(INDEX(Date_unitati!$Q:$Q,MATCH($B55,Date_unitati!$B:$B,0))),"-",INDEX(Date_unitati!$Q:$Q,MATCH($B55,Date_unitati!$B:$B,0))),"-")</f>
        <v>6.0656249999999998</v>
      </c>
      <c r="K55" s="10">
        <f>IFERROR(IF(ISBLANK(INDEX(Date_unitati!$R:$R,MATCH($B55,Date_unitati!$B:$B,0))),"-",INDEX(Date_unitati!$R:$R,MATCH($B55,Date_unitati!$B:$B,0))),"-")</f>
        <v>5.62153846153846</v>
      </c>
      <c r="L55" s="10">
        <f t="shared" si="1"/>
        <v>2.1</v>
      </c>
    </row>
    <row r="56" spans="1:12" x14ac:dyDescent="0.2">
      <c r="A56" s="15">
        <v>53</v>
      </c>
      <c r="B56" s="16" t="s">
        <v>128</v>
      </c>
      <c r="C56" s="16" t="s">
        <v>129</v>
      </c>
      <c r="D56" s="15" t="s">
        <v>76</v>
      </c>
      <c r="E56" s="10">
        <f>IFERROR(IF(ISBLANK(INDEX(Date_unitati!$L:$L,MATCH($B56,Date_unitati!$B:$B,0))),"-",INDEX(Date_unitati!$L:$L,MATCH($B56,Date_unitati!$B:$B,0))),"-")</f>
        <v>6.3352941176470603</v>
      </c>
      <c r="F56" s="10">
        <f>IFERROR(IF(ISBLANK(INDEX(Date_unitati!$M:$M,MATCH($B56,Date_unitati!$B:$B,0))),"-",INDEX(Date_unitati!$M:$M,MATCH($B56,Date_unitati!$B:$B,0))),"-")</f>
        <v>6.2181818181818196</v>
      </c>
      <c r="G56" s="10">
        <f>IFERROR(IF(ISBLANK(INDEX(Date_unitati!$N:$N,MATCH($B56,Date_unitati!$B:$B,0))),"-",INDEX(Date_unitati!$N:$N,MATCH($B56,Date_unitati!$B:$B,0))),"-")</f>
        <v>6.8135714285714304</v>
      </c>
      <c r="H56" s="10">
        <f>IFERROR(IF(ISBLANK(INDEX(Date_unitati!$O:$O,MATCH($B56,Date_unitati!$B:$B,0))),"-",INDEX(Date_unitati!$O:$O,MATCH($B56,Date_unitati!$B:$B,0))),"-")</f>
        <v>5.9083333333333297</v>
      </c>
      <c r="I56" s="10">
        <f>IFERROR(IF(ISBLANK(INDEX(Date_unitati!$P:$P,MATCH($B56,Date_unitati!$B:$B,0))),"-",INDEX(Date_unitati!$P:$P,MATCH($B56,Date_unitati!$B:$B,0))),"-")</f>
        <v>5.9233333333333302</v>
      </c>
      <c r="J56" s="10">
        <f>IFERROR(IF(ISBLANK(INDEX(Date_unitati!$Q:$Q,MATCH($B56,Date_unitati!$B:$B,0))),"-",INDEX(Date_unitati!$Q:$Q,MATCH($B56,Date_unitati!$B:$B,0))),"-")</f>
        <v>5.5129999999999999</v>
      </c>
      <c r="K56" s="10">
        <f>IFERROR(IF(ISBLANK(INDEX(Date_unitati!$R:$R,MATCH($B56,Date_unitati!$B:$B,0))),"-",INDEX(Date_unitati!$R:$R,MATCH($B56,Date_unitati!$B:$B,0))),"-")</f>
        <v>5.6064285714285704</v>
      </c>
      <c r="L56" s="10">
        <f t="shared" si="1"/>
        <v>-0.73</v>
      </c>
    </row>
    <row r="57" spans="1:12" x14ac:dyDescent="0.2">
      <c r="A57" s="15">
        <v>54</v>
      </c>
      <c r="B57" s="16" t="s">
        <v>159</v>
      </c>
      <c r="C57" s="16" t="s">
        <v>160</v>
      </c>
      <c r="D57" s="15" t="s">
        <v>76</v>
      </c>
      <c r="E57" s="10">
        <f>IFERROR(IF(ISBLANK(INDEX(Date_unitati!$L:$L,MATCH($B57,Date_unitati!$B:$B,0))),"-",INDEX(Date_unitati!$L:$L,MATCH($B57,Date_unitati!$B:$B,0))),"-")</f>
        <v>6.6044444444444501</v>
      </c>
      <c r="F57" s="10">
        <f>IFERROR(IF(ISBLANK(INDEX(Date_unitati!$M:$M,MATCH($B57,Date_unitati!$B:$B,0))),"-",INDEX(Date_unitati!$M:$M,MATCH($B57,Date_unitati!$B:$B,0))),"-")</f>
        <v>6.8129999999999997</v>
      </c>
      <c r="G57" s="10">
        <f>IFERROR(IF(ISBLANK(INDEX(Date_unitati!$N:$N,MATCH($B57,Date_unitati!$B:$B,0))),"-",INDEX(Date_unitati!$N:$N,MATCH($B57,Date_unitati!$B:$B,0))),"-")</f>
        <v>6.4578571428571401</v>
      </c>
      <c r="H57" s="10">
        <f>IFERROR(IF(ISBLANK(INDEX(Date_unitati!$O:$O,MATCH($B57,Date_unitati!$B:$B,0))),"-",INDEX(Date_unitati!$O:$O,MATCH($B57,Date_unitati!$B:$B,0))),"-")</f>
        <v>5.4583333333333304</v>
      </c>
      <c r="I57" s="10">
        <f>IFERROR(IF(ISBLANK(INDEX(Date_unitati!$P:$P,MATCH($B57,Date_unitati!$B:$B,0))),"-",INDEX(Date_unitati!$P:$P,MATCH($B57,Date_unitati!$B:$B,0))),"-")</f>
        <v>6.15</v>
      </c>
      <c r="J57" s="10">
        <f>IFERROR(IF(ISBLANK(INDEX(Date_unitati!$Q:$Q,MATCH($B57,Date_unitati!$B:$B,0))),"-",INDEX(Date_unitati!$Q:$Q,MATCH($B57,Date_unitati!$B:$B,0))),"-")</f>
        <v>6.2188888888888902</v>
      </c>
      <c r="K57" s="10">
        <f>IFERROR(IF(ISBLANK(INDEX(Date_unitati!$R:$R,MATCH($B57,Date_unitati!$B:$B,0))),"-",INDEX(Date_unitati!$R:$R,MATCH($B57,Date_unitati!$B:$B,0))),"-")</f>
        <v>5.5923076923076902</v>
      </c>
      <c r="L57" s="10">
        <f t="shared" si="1"/>
        <v>-1.01</v>
      </c>
    </row>
    <row r="58" spans="1:12" x14ac:dyDescent="0.2">
      <c r="A58" s="15">
        <v>55</v>
      </c>
      <c r="B58" s="16" t="s">
        <v>168</v>
      </c>
      <c r="C58" s="16" t="s">
        <v>169</v>
      </c>
      <c r="D58" s="15" t="s">
        <v>76</v>
      </c>
      <c r="E58" s="10">
        <f>IFERROR(IF(ISBLANK(INDEX(Date_unitati!$L:$L,MATCH($B58,Date_unitati!$B:$B,0))),"-",INDEX(Date_unitati!$L:$L,MATCH($B58,Date_unitati!$B:$B,0))),"-")</f>
        <v>6.79</v>
      </c>
      <c r="F58" s="10">
        <f>IFERROR(IF(ISBLANK(INDEX(Date_unitati!$M:$M,MATCH($B58,Date_unitati!$B:$B,0))),"-",INDEX(Date_unitati!$M:$M,MATCH($B58,Date_unitati!$B:$B,0))),"-")</f>
        <v>6.3233333333333297</v>
      </c>
      <c r="G58" s="10">
        <f>IFERROR(IF(ISBLANK(INDEX(Date_unitati!$N:$N,MATCH($B58,Date_unitati!$B:$B,0))),"-",INDEX(Date_unitati!$N:$N,MATCH($B58,Date_unitati!$B:$B,0))),"-")</f>
        <v>5.0369999999999999</v>
      </c>
      <c r="H58" s="10">
        <f>IFERROR(IF(ISBLANK(INDEX(Date_unitati!$O:$O,MATCH($B58,Date_unitati!$B:$B,0))),"-",INDEX(Date_unitati!$O:$O,MATCH($B58,Date_unitati!$B:$B,0))),"-")</f>
        <v>5.86</v>
      </c>
      <c r="I58" s="10">
        <f>IFERROR(IF(ISBLANK(INDEX(Date_unitati!$P:$P,MATCH($B58,Date_unitati!$B:$B,0))),"-",INDEX(Date_unitati!$P:$P,MATCH($B58,Date_unitati!$B:$B,0))),"-")</f>
        <v>4.47</v>
      </c>
      <c r="J58" s="10">
        <f>IFERROR(IF(ISBLANK(INDEX(Date_unitati!$Q:$Q,MATCH($B58,Date_unitati!$B:$B,0))),"-",INDEX(Date_unitati!$Q:$Q,MATCH($B58,Date_unitati!$B:$B,0))),"-")</f>
        <v>5.0999999999999996</v>
      </c>
      <c r="K58" s="10">
        <f>IFERROR(IF(ISBLANK(INDEX(Date_unitati!$R:$R,MATCH($B58,Date_unitati!$B:$B,0))),"-",INDEX(Date_unitati!$R:$R,MATCH($B58,Date_unitati!$B:$B,0))),"-")</f>
        <v>5.5625</v>
      </c>
      <c r="L58" s="10">
        <f t="shared" si="1"/>
        <v>-1.23</v>
      </c>
    </row>
    <row r="59" spans="1:12" x14ac:dyDescent="0.2">
      <c r="A59" s="15">
        <v>56</v>
      </c>
      <c r="B59" s="16" t="s">
        <v>130</v>
      </c>
      <c r="C59" s="16" t="s">
        <v>131</v>
      </c>
      <c r="D59" s="15" t="s">
        <v>76</v>
      </c>
      <c r="E59" s="10">
        <f>IFERROR(IF(ISBLANK(INDEX(Date_unitati!$L:$L,MATCH($B59,Date_unitati!$B:$B,0))),"-",INDEX(Date_unitati!$L:$L,MATCH($B59,Date_unitati!$B:$B,0))),"-")</f>
        <v>6.0727272727272696</v>
      </c>
      <c r="F59" s="10">
        <f>IFERROR(IF(ISBLANK(INDEX(Date_unitati!$M:$M,MATCH($B59,Date_unitati!$B:$B,0))),"-",INDEX(Date_unitati!$M:$M,MATCH($B59,Date_unitati!$B:$B,0))),"-")</f>
        <v>4.8607692307692298</v>
      </c>
      <c r="G59" s="10">
        <f>IFERROR(IF(ISBLANK(INDEX(Date_unitati!$N:$N,MATCH($B59,Date_unitati!$B:$B,0))),"-",INDEX(Date_unitati!$N:$N,MATCH($B59,Date_unitati!$B:$B,0))),"-")</f>
        <v>5.7453846153846202</v>
      </c>
      <c r="H59" s="10">
        <f>IFERROR(IF(ISBLANK(INDEX(Date_unitati!$O:$O,MATCH($B59,Date_unitati!$B:$B,0))),"-",INDEX(Date_unitati!$O:$O,MATCH($B59,Date_unitati!$B:$B,0))),"-")</f>
        <v>5.2453846153846202</v>
      </c>
      <c r="I59" s="10">
        <f>IFERROR(IF(ISBLANK(INDEX(Date_unitati!$P:$P,MATCH($B59,Date_unitati!$B:$B,0))),"-",INDEX(Date_unitati!$P:$P,MATCH($B59,Date_unitati!$B:$B,0))),"-")</f>
        <v>5.12777777777778</v>
      </c>
      <c r="J59" s="10">
        <f>IFERROR(IF(ISBLANK(INDEX(Date_unitati!$Q:$Q,MATCH($B59,Date_unitati!$B:$B,0))),"-",INDEX(Date_unitati!$Q:$Q,MATCH($B59,Date_unitati!$B:$B,0))),"-")</f>
        <v>4.93</v>
      </c>
      <c r="K59" s="10">
        <f>IFERROR(IF(ISBLANK(INDEX(Date_unitati!$R:$R,MATCH($B59,Date_unitati!$B:$B,0))),"-",INDEX(Date_unitati!$R:$R,MATCH($B59,Date_unitati!$B:$B,0))),"-")</f>
        <v>5.5566666666666702</v>
      </c>
      <c r="L59" s="10">
        <f t="shared" si="1"/>
        <v>-0.52</v>
      </c>
    </row>
    <row r="60" spans="1:12" x14ac:dyDescent="0.2">
      <c r="A60" s="15">
        <v>57</v>
      </c>
      <c r="B60" s="16" t="s">
        <v>111</v>
      </c>
      <c r="C60" s="16" t="s">
        <v>112</v>
      </c>
      <c r="D60" s="15" t="s">
        <v>64</v>
      </c>
      <c r="E60" s="10">
        <f>IFERROR(IF(ISBLANK(INDEX(Date_unitati!$L:$L,MATCH($B60,Date_unitati!$B:$B,0))),"-",INDEX(Date_unitati!$L:$L,MATCH($B60,Date_unitati!$B:$B,0))),"-")</f>
        <v>5.6625714285714297</v>
      </c>
      <c r="F60" s="10">
        <f>IFERROR(IF(ISBLANK(INDEX(Date_unitati!$M:$M,MATCH($B60,Date_unitati!$B:$B,0))),"-",INDEX(Date_unitati!$M:$M,MATCH($B60,Date_unitati!$B:$B,0))),"-")</f>
        <v>5.4472340425531902</v>
      </c>
      <c r="G60" s="10">
        <f>IFERROR(IF(ISBLANK(INDEX(Date_unitati!$N:$N,MATCH($B60,Date_unitati!$B:$B,0))),"-",INDEX(Date_unitati!$N:$N,MATCH($B60,Date_unitati!$B:$B,0))),"-")</f>
        <v>5.47694444444444</v>
      </c>
      <c r="H60" s="10">
        <f>IFERROR(IF(ISBLANK(INDEX(Date_unitati!$O:$O,MATCH($B60,Date_unitati!$B:$B,0))),"-",INDEX(Date_unitati!$O:$O,MATCH($B60,Date_unitati!$B:$B,0))),"-")</f>
        <v>5.3875362318840603</v>
      </c>
      <c r="I60" s="10">
        <f>IFERROR(IF(ISBLANK(INDEX(Date_unitati!$P:$P,MATCH($B60,Date_unitati!$B:$B,0))),"-",INDEX(Date_unitati!$P:$P,MATCH($B60,Date_unitati!$B:$B,0))),"-")</f>
        <v>5.5427118644067797</v>
      </c>
      <c r="J60" s="10">
        <f>IFERROR(IF(ISBLANK(INDEX(Date_unitati!$Q:$Q,MATCH($B60,Date_unitati!$B:$B,0))),"-",INDEX(Date_unitati!$Q:$Q,MATCH($B60,Date_unitati!$B:$B,0))),"-")</f>
        <v>5.3321311475409798</v>
      </c>
      <c r="K60" s="10">
        <f>IFERROR(IF(ISBLANK(INDEX(Date_unitati!$R:$R,MATCH($B60,Date_unitati!$B:$B,0))),"-",INDEX(Date_unitati!$R:$R,MATCH($B60,Date_unitati!$B:$B,0))),"-")</f>
        <v>5.5526666666666697</v>
      </c>
      <c r="L60" s="10">
        <f t="shared" si="1"/>
        <v>-0.11</v>
      </c>
    </row>
    <row r="61" spans="1:12" x14ac:dyDescent="0.2">
      <c r="A61" s="15">
        <v>58</v>
      </c>
      <c r="B61" s="16" t="s">
        <v>77</v>
      </c>
      <c r="C61" s="16" t="s">
        <v>73</v>
      </c>
      <c r="D61" s="15" t="s">
        <v>64</v>
      </c>
      <c r="E61" s="10">
        <f>IFERROR(IF(ISBLANK(INDEX(Date_unitati!$L:$L,MATCH($B61,Date_unitati!$B:$B,0))),"-",INDEX(Date_unitati!$L:$L,MATCH($B61,Date_unitati!$B:$B,0))),"-")</f>
        <v>6.4840909090909102</v>
      </c>
      <c r="F61" s="10">
        <f>IFERROR(IF(ISBLANK(INDEX(Date_unitati!$M:$M,MATCH($B61,Date_unitati!$B:$B,0))),"-",INDEX(Date_unitati!$M:$M,MATCH($B61,Date_unitati!$B:$B,0))),"-")</f>
        <v>5.9231999999999996</v>
      </c>
      <c r="G61" s="10">
        <f>IFERROR(IF(ISBLANK(INDEX(Date_unitati!$N:$N,MATCH($B61,Date_unitati!$B:$B,0))),"-",INDEX(Date_unitati!$N:$N,MATCH($B61,Date_unitati!$B:$B,0))),"-")</f>
        <v>6.8653571428571398</v>
      </c>
      <c r="H61" s="10">
        <f>IFERROR(IF(ISBLANK(INDEX(Date_unitati!$O:$O,MATCH($B61,Date_unitati!$B:$B,0))),"-",INDEX(Date_unitati!$O:$O,MATCH($B61,Date_unitati!$B:$B,0))),"-")</f>
        <v>6.1012244897959196</v>
      </c>
      <c r="I61" s="10">
        <f>IFERROR(IF(ISBLANK(INDEX(Date_unitati!$P:$P,MATCH($B61,Date_unitati!$B:$B,0))),"-",INDEX(Date_unitati!$P:$P,MATCH($B61,Date_unitati!$B:$B,0))),"-")</f>
        <v>5.75322580645161</v>
      </c>
      <c r="J61" s="10">
        <f>IFERROR(IF(ISBLANK(INDEX(Date_unitati!$Q:$Q,MATCH($B61,Date_unitati!$B:$B,0))),"-",INDEX(Date_unitati!$Q:$Q,MATCH($B61,Date_unitati!$B:$B,0))),"-")</f>
        <v>6.2209756097561</v>
      </c>
      <c r="K61" s="10">
        <f>IFERROR(IF(ISBLANK(INDEX(Date_unitati!$R:$R,MATCH($B61,Date_unitati!$B:$B,0))),"-",INDEX(Date_unitati!$R:$R,MATCH($B61,Date_unitati!$B:$B,0))),"-")</f>
        <v>5.5382142857142904</v>
      </c>
      <c r="L61" s="10">
        <f t="shared" si="1"/>
        <v>-0.95</v>
      </c>
    </row>
    <row r="62" spans="1:12" x14ac:dyDescent="0.2">
      <c r="A62" s="15">
        <v>59</v>
      </c>
      <c r="B62" s="16" t="s">
        <v>148</v>
      </c>
      <c r="C62" s="16" t="s">
        <v>149</v>
      </c>
      <c r="D62" s="15" t="s">
        <v>76</v>
      </c>
      <c r="E62" s="10">
        <f>IFERROR(IF(ISBLANK(INDEX(Date_unitati!$L:$L,MATCH($B62,Date_unitati!$B:$B,0))),"-",INDEX(Date_unitati!$L:$L,MATCH($B62,Date_unitati!$B:$B,0))),"-")</f>
        <v>5.9613636363636404</v>
      </c>
      <c r="F62" s="10">
        <f>IFERROR(IF(ISBLANK(INDEX(Date_unitati!$M:$M,MATCH($B62,Date_unitati!$B:$B,0))),"-",INDEX(Date_unitati!$M:$M,MATCH($B62,Date_unitati!$B:$B,0))),"-")</f>
        <v>4.8</v>
      </c>
      <c r="G62" s="10">
        <f>IFERROR(IF(ISBLANK(INDEX(Date_unitati!$N:$N,MATCH($B62,Date_unitati!$B:$B,0))),"-",INDEX(Date_unitati!$N:$N,MATCH($B62,Date_unitati!$B:$B,0))),"-")</f>
        <v>6.1755555555555599</v>
      </c>
      <c r="H62" s="10">
        <f>IFERROR(IF(ISBLANK(INDEX(Date_unitati!$O:$O,MATCH($B62,Date_unitati!$B:$B,0))),"-",INDEX(Date_unitati!$O:$O,MATCH($B62,Date_unitati!$B:$B,0))),"-")</f>
        <v>6.5783333333333296</v>
      </c>
      <c r="I62" s="10">
        <f>IFERROR(IF(ISBLANK(INDEX(Date_unitati!$P:$P,MATCH($B62,Date_unitati!$B:$B,0))),"-",INDEX(Date_unitati!$P:$P,MATCH($B62,Date_unitati!$B:$B,0))),"-")</f>
        <v>6.1333333333333302</v>
      </c>
      <c r="J62" s="10">
        <f>IFERROR(IF(ISBLANK(INDEX(Date_unitati!$Q:$Q,MATCH($B62,Date_unitati!$B:$B,0))),"-",INDEX(Date_unitati!$Q:$Q,MATCH($B62,Date_unitati!$B:$B,0))),"-")</f>
        <v>5.585</v>
      </c>
      <c r="K62" s="10">
        <f>IFERROR(IF(ISBLANK(INDEX(Date_unitati!$R:$R,MATCH($B62,Date_unitati!$B:$B,0))),"-",INDEX(Date_unitati!$R:$R,MATCH($B62,Date_unitati!$B:$B,0))),"-")</f>
        <v>5.53</v>
      </c>
      <c r="L62" s="10">
        <f t="shared" si="1"/>
        <v>-0.43</v>
      </c>
    </row>
    <row r="63" spans="1:12" x14ac:dyDescent="0.2">
      <c r="A63" s="15">
        <v>60</v>
      </c>
      <c r="B63" s="16" t="s">
        <v>146</v>
      </c>
      <c r="C63" s="16" t="s">
        <v>147</v>
      </c>
      <c r="D63" s="15" t="s">
        <v>76</v>
      </c>
      <c r="E63" s="10">
        <f>IFERROR(IF(ISBLANK(INDEX(Date_unitati!$L:$L,MATCH($B63,Date_unitati!$B:$B,0))),"-",INDEX(Date_unitati!$L:$L,MATCH($B63,Date_unitati!$B:$B,0))),"-")</f>
        <v>4.1826315789473698</v>
      </c>
      <c r="F63" s="10">
        <f>IFERROR(IF(ISBLANK(INDEX(Date_unitati!$M:$M,MATCH($B63,Date_unitati!$B:$B,0))),"-",INDEX(Date_unitati!$M:$M,MATCH($B63,Date_unitati!$B:$B,0))),"-")</f>
        <v>5.1164705882353001</v>
      </c>
      <c r="G63" s="10">
        <f>IFERROR(IF(ISBLANK(INDEX(Date_unitati!$N:$N,MATCH($B63,Date_unitati!$B:$B,0))),"-",INDEX(Date_unitati!$N:$N,MATCH($B63,Date_unitati!$B:$B,0))),"-")</f>
        <v>5.03913043478261</v>
      </c>
      <c r="H63" s="10">
        <f>IFERROR(IF(ISBLANK(INDEX(Date_unitati!$O:$O,MATCH($B63,Date_unitati!$B:$B,0))),"-",INDEX(Date_unitati!$O:$O,MATCH($B63,Date_unitati!$B:$B,0))),"-")</f>
        <v>4.88090909090909</v>
      </c>
      <c r="I63" s="10">
        <f>IFERROR(IF(ISBLANK(INDEX(Date_unitati!$P:$P,MATCH($B63,Date_unitati!$B:$B,0))),"-",INDEX(Date_unitati!$P:$P,MATCH($B63,Date_unitati!$B:$B,0))),"-")</f>
        <v>5.0525000000000002</v>
      </c>
      <c r="J63" s="10">
        <f>IFERROR(IF(ISBLANK(INDEX(Date_unitati!$Q:$Q,MATCH($B63,Date_unitati!$B:$B,0))),"-",INDEX(Date_unitati!$Q:$Q,MATCH($B63,Date_unitati!$B:$B,0))),"-")</f>
        <v>5.49</v>
      </c>
      <c r="K63" s="10">
        <f>IFERROR(IF(ISBLANK(INDEX(Date_unitati!$R:$R,MATCH($B63,Date_unitati!$B:$B,0))),"-",INDEX(Date_unitati!$R:$R,MATCH($B63,Date_unitati!$B:$B,0))),"-")</f>
        <v>5.508</v>
      </c>
      <c r="L63" s="10">
        <f t="shared" si="1"/>
        <v>1.33</v>
      </c>
    </row>
    <row r="64" spans="1:12" x14ac:dyDescent="0.2">
      <c r="A64" s="15">
        <v>61</v>
      </c>
      <c r="B64" s="16" t="s">
        <v>174</v>
      </c>
      <c r="C64" s="16" t="s">
        <v>175</v>
      </c>
      <c r="D64" s="15" t="s">
        <v>76</v>
      </c>
      <c r="E64" s="10">
        <f>IFERROR(IF(ISBLANK(INDEX(Date_unitati!$L:$L,MATCH($B64,Date_unitati!$B:$B,0))),"-",INDEX(Date_unitati!$L:$L,MATCH($B64,Date_unitati!$B:$B,0))),"-")</f>
        <v>5.83</v>
      </c>
      <c r="F64" s="10">
        <f>IFERROR(IF(ISBLANK(INDEX(Date_unitati!$M:$M,MATCH($B64,Date_unitati!$B:$B,0))),"-",INDEX(Date_unitati!$M:$M,MATCH($B64,Date_unitati!$B:$B,0))),"-")</f>
        <v>6.0233333333333299</v>
      </c>
      <c r="G64" s="10">
        <f>IFERROR(IF(ISBLANK(INDEX(Date_unitati!$N:$N,MATCH($B64,Date_unitati!$B:$B,0))),"-",INDEX(Date_unitati!$N:$N,MATCH($B64,Date_unitati!$B:$B,0))),"-")</f>
        <v>4.7937500000000002</v>
      </c>
      <c r="H64" s="10">
        <f>IFERROR(IF(ISBLANK(INDEX(Date_unitati!$O:$O,MATCH($B64,Date_unitati!$B:$B,0))),"-",INDEX(Date_unitati!$O:$O,MATCH($B64,Date_unitati!$B:$B,0))),"-")</f>
        <v>6.5688888888888899</v>
      </c>
      <c r="I64" s="10">
        <f>IFERROR(IF(ISBLANK(INDEX(Date_unitati!$P:$P,MATCH($B64,Date_unitati!$B:$B,0))),"-",INDEX(Date_unitati!$P:$P,MATCH($B64,Date_unitati!$B:$B,0))),"-")</f>
        <v>5.3266666666666698</v>
      </c>
      <c r="J64" s="10">
        <f>IFERROR(IF(ISBLANK(INDEX(Date_unitati!$Q:$Q,MATCH($B64,Date_unitati!$B:$B,0))),"-",INDEX(Date_unitati!$Q:$Q,MATCH($B64,Date_unitati!$B:$B,0))),"-")</f>
        <v>6.1166666666666698</v>
      </c>
      <c r="K64" s="10">
        <f>IFERROR(IF(ISBLANK(INDEX(Date_unitati!$R:$R,MATCH($B64,Date_unitati!$B:$B,0))),"-",INDEX(Date_unitati!$R:$R,MATCH($B64,Date_unitati!$B:$B,0))),"-")</f>
        <v>5.4572727272727297</v>
      </c>
      <c r="L64" s="10">
        <f t="shared" si="1"/>
        <v>-0.37</v>
      </c>
    </row>
    <row r="65" spans="1:12" x14ac:dyDescent="0.2">
      <c r="A65" s="15">
        <v>62</v>
      </c>
      <c r="B65" s="16" t="s">
        <v>120</v>
      </c>
      <c r="C65" s="16" t="s">
        <v>121</v>
      </c>
      <c r="D65" s="15" t="s">
        <v>76</v>
      </c>
      <c r="E65" s="10">
        <f>IFERROR(IF(ISBLANK(INDEX(Date_unitati!$L:$L,MATCH($B65,Date_unitati!$B:$B,0))),"-",INDEX(Date_unitati!$L:$L,MATCH($B65,Date_unitati!$B:$B,0))),"-")</f>
        <v>6.2480952380952397</v>
      </c>
      <c r="F65" s="10">
        <f>IFERROR(IF(ISBLANK(INDEX(Date_unitati!$M:$M,MATCH($B65,Date_unitati!$B:$B,0))),"-",INDEX(Date_unitati!$M:$M,MATCH($B65,Date_unitati!$B:$B,0))),"-")</f>
        <v>6.16357142857143</v>
      </c>
      <c r="G65" s="10">
        <f>IFERROR(IF(ISBLANK(INDEX(Date_unitati!$N:$N,MATCH($B65,Date_unitati!$B:$B,0))),"-",INDEX(Date_unitati!$N:$N,MATCH($B65,Date_unitati!$B:$B,0))),"-")</f>
        <v>6.5823529411764703</v>
      </c>
      <c r="H65" s="10">
        <f>IFERROR(IF(ISBLANK(INDEX(Date_unitati!$O:$O,MATCH($B65,Date_unitati!$B:$B,0))),"-",INDEX(Date_unitati!$O:$O,MATCH($B65,Date_unitati!$B:$B,0))),"-")</f>
        <v>5.8373333333333299</v>
      </c>
      <c r="I65" s="10">
        <f>IFERROR(IF(ISBLANK(INDEX(Date_unitati!$P:$P,MATCH($B65,Date_unitati!$B:$B,0))),"-",INDEX(Date_unitati!$P:$P,MATCH($B65,Date_unitati!$B:$B,0))),"-")</f>
        <v>6.0684615384615403</v>
      </c>
      <c r="J65" s="10">
        <f>IFERROR(IF(ISBLANK(INDEX(Date_unitati!$Q:$Q,MATCH($B65,Date_unitati!$B:$B,0))),"-",INDEX(Date_unitati!$Q:$Q,MATCH($B65,Date_unitati!$B:$B,0))),"-")</f>
        <v>6.4780769230769204</v>
      </c>
      <c r="K65" s="10">
        <f>IFERROR(IF(ISBLANK(INDEX(Date_unitati!$R:$R,MATCH($B65,Date_unitati!$B:$B,0))),"-",INDEX(Date_unitati!$R:$R,MATCH($B65,Date_unitati!$B:$B,0))),"-")</f>
        <v>5.45</v>
      </c>
      <c r="L65" s="10">
        <f t="shared" si="1"/>
        <v>-0.8</v>
      </c>
    </row>
    <row r="66" spans="1:12" x14ac:dyDescent="0.2">
      <c r="A66" s="15">
        <v>63</v>
      </c>
      <c r="B66" s="16" t="s">
        <v>230</v>
      </c>
      <c r="C66" s="16" t="s">
        <v>231</v>
      </c>
      <c r="D66" s="15" t="s">
        <v>76</v>
      </c>
      <c r="E66" s="10">
        <f>IFERROR(IF(ISBLANK(INDEX(Date_unitati!$L:$L,MATCH($B66,Date_unitati!$B:$B,0))),"-",INDEX(Date_unitati!$L:$L,MATCH($B66,Date_unitati!$B:$B,0))),"-")</f>
        <v>5.7074999999999996</v>
      </c>
      <c r="F66" s="10">
        <f>IFERROR(IF(ISBLANK(INDEX(Date_unitati!$M:$M,MATCH($B66,Date_unitati!$B:$B,0))),"-",INDEX(Date_unitati!$M:$M,MATCH($B66,Date_unitati!$B:$B,0))),"-")</f>
        <v>5.0122222222222197</v>
      </c>
      <c r="G66" s="10">
        <f>IFERROR(IF(ISBLANK(INDEX(Date_unitati!$N:$N,MATCH($B66,Date_unitati!$B:$B,0))),"-",INDEX(Date_unitati!$N:$N,MATCH($B66,Date_unitati!$B:$B,0))),"-")</f>
        <v>6.6041666666666696</v>
      </c>
      <c r="H66" s="10">
        <f>IFERROR(IF(ISBLANK(INDEX(Date_unitati!$O:$O,MATCH($B66,Date_unitati!$B:$B,0))),"-",INDEX(Date_unitati!$O:$O,MATCH($B66,Date_unitati!$B:$B,0))),"-")</f>
        <v>6.0928571428571399</v>
      </c>
      <c r="I66" s="10">
        <f>IFERROR(IF(ISBLANK(INDEX(Date_unitati!$P:$P,MATCH($B66,Date_unitati!$B:$B,0))),"-",INDEX(Date_unitati!$P:$P,MATCH($B66,Date_unitati!$B:$B,0))),"-")</f>
        <v>5.1957142857142902</v>
      </c>
      <c r="J66" s="10">
        <f>IFERROR(IF(ISBLANK(INDEX(Date_unitati!$Q:$Q,MATCH($B66,Date_unitati!$B:$B,0))),"-",INDEX(Date_unitati!$Q:$Q,MATCH($B66,Date_unitati!$B:$B,0))),"-")</f>
        <v>5.6311111111111103</v>
      </c>
      <c r="K66" s="10">
        <f>IFERROR(IF(ISBLANK(INDEX(Date_unitati!$R:$R,MATCH($B66,Date_unitati!$B:$B,0))),"-",INDEX(Date_unitati!$R:$R,MATCH($B66,Date_unitati!$B:$B,0))),"-")</f>
        <v>5.43366666666667</v>
      </c>
      <c r="L66" s="10">
        <f t="shared" si="1"/>
        <v>-0.27</v>
      </c>
    </row>
    <row r="67" spans="1:12" x14ac:dyDescent="0.2">
      <c r="A67" s="15">
        <v>64</v>
      </c>
      <c r="B67" s="16" t="s">
        <v>90</v>
      </c>
      <c r="C67" s="16" t="s">
        <v>91</v>
      </c>
      <c r="D67" s="15" t="s">
        <v>64</v>
      </c>
      <c r="E67" s="10">
        <f>IFERROR(IF(ISBLANK(INDEX(Date_unitati!$L:$L,MATCH($B67,Date_unitati!$B:$B,0))),"-",INDEX(Date_unitati!$L:$L,MATCH($B67,Date_unitati!$B:$B,0))),"-")</f>
        <v>5.7934374999999996</v>
      </c>
      <c r="F67" s="10">
        <f>IFERROR(IF(ISBLANK(INDEX(Date_unitati!$M:$M,MATCH($B67,Date_unitati!$B:$B,0))),"-",INDEX(Date_unitati!$M:$M,MATCH($B67,Date_unitati!$B:$B,0))),"-")</f>
        <v>5.4666666666666703</v>
      </c>
      <c r="G67" s="10">
        <f>IFERROR(IF(ISBLANK(INDEX(Date_unitati!$N:$N,MATCH($B67,Date_unitati!$B:$B,0))),"-",INDEX(Date_unitati!$N:$N,MATCH($B67,Date_unitati!$B:$B,0))),"-")</f>
        <v>6.2806382978723398</v>
      </c>
      <c r="H67" s="10">
        <f>IFERROR(IF(ISBLANK(INDEX(Date_unitati!$O:$O,MATCH($B67,Date_unitati!$B:$B,0))),"-",INDEX(Date_unitati!$O:$O,MATCH($B67,Date_unitati!$B:$B,0))),"-")</f>
        <v>6.1740000000000004</v>
      </c>
      <c r="I67" s="10">
        <f>IFERROR(IF(ISBLANK(INDEX(Date_unitati!$P:$P,MATCH($B67,Date_unitati!$B:$B,0))),"-",INDEX(Date_unitati!$P:$P,MATCH($B67,Date_unitati!$B:$B,0))),"-")</f>
        <v>5.4554687499999996</v>
      </c>
      <c r="J67" s="10">
        <f>IFERROR(IF(ISBLANK(INDEX(Date_unitati!$Q:$Q,MATCH($B67,Date_unitati!$B:$B,0))),"-",INDEX(Date_unitati!$Q:$Q,MATCH($B67,Date_unitati!$B:$B,0))),"-")</f>
        <v>6.5485106382978699</v>
      </c>
      <c r="K67" s="10">
        <f>IFERROR(IF(ISBLANK(INDEX(Date_unitati!$R:$R,MATCH($B67,Date_unitati!$B:$B,0))),"-",INDEX(Date_unitati!$R:$R,MATCH($B67,Date_unitati!$B:$B,0))),"-")</f>
        <v>5.4202857142857201</v>
      </c>
      <c r="L67" s="10">
        <f t="shared" si="1"/>
        <v>-0.37</v>
      </c>
    </row>
    <row r="68" spans="1:12" x14ac:dyDescent="0.2">
      <c r="A68" s="15">
        <v>65</v>
      </c>
      <c r="B68" s="16" t="s">
        <v>109</v>
      </c>
      <c r="C68" s="16" t="s">
        <v>110</v>
      </c>
      <c r="D68" s="15" t="s">
        <v>76</v>
      </c>
      <c r="E68" s="10">
        <f>IFERROR(IF(ISBLANK(INDEX(Date_unitati!$L:$L,MATCH($B68,Date_unitati!$B:$B,0))),"-",INDEX(Date_unitati!$L:$L,MATCH($B68,Date_unitati!$B:$B,0))),"-")</f>
        <v>4.0829411764705901</v>
      </c>
      <c r="F68" s="10">
        <f>IFERROR(IF(ISBLANK(INDEX(Date_unitati!$M:$M,MATCH($B68,Date_unitati!$B:$B,0))),"-",INDEX(Date_unitati!$M:$M,MATCH($B68,Date_unitati!$B:$B,0))),"-")</f>
        <v>5.1970000000000001</v>
      </c>
      <c r="G68" s="10">
        <f>IFERROR(IF(ISBLANK(INDEX(Date_unitati!$N:$N,MATCH($B68,Date_unitati!$B:$B,0))),"-",INDEX(Date_unitati!$N:$N,MATCH($B68,Date_unitati!$B:$B,0))),"-")</f>
        <v>6.4273684210526296</v>
      </c>
      <c r="H68" s="10">
        <f>IFERROR(IF(ISBLANK(INDEX(Date_unitati!$O:$O,MATCH($B68,Date_unitati!$B:$B,0))),"-",INDEX(Date_unitati!$O:$O,MATCH($B68,Date_unitati!$B:$B,0))),"-")</f>
        <v>5.5994999999999999</v>
      </c>
      <c r="I68" s="10">
        <f>IFERROR(IF(ISBLANK(INDEX(Date_unitati!$P:$P,MATCH($B68,Date_unitati!$B:$B,0))),"-",INDEX(Date_unitati!$P:$P,MATCH($B68,Date_unitati!$B:$B,0))),"-")</f>
        <v>5.0693333333333301</v>
      </c>
      <c r="J68" s="10">
        <f>IFERROR(IF(ISBLANK(INDEX(Date_unitati!$Q:$Q,MATCH($B68,Date_unitati!$B:$B,0))),"-",INDEX(Date_unitati!$Q:$Q,MATCH($B68,Date_unitati!$B:$B,0))),"-")</f>
        <v>5.1055555555555596</v>
      </c>
      <c r="K68" s="10">
        <f>IFERROR(IF(ISBLANK(INDEX(Date_unitati!$R:$R,MATCH($B68,Date_unitati!$B:$B,0))),"-",INDEX(Date_unitati!$R:$R,MATCH($B68,Date_unitati!$B:$B,0))),"-")</f>
        <v>5.3685714285714301</v>
      </c>
      <c r="L68" s="10">
        <f t="shared" ref="L68:L99" si="2">IFERROR(IF(OR(ISTEXT(E68),ISTEXT(K68)),"-",ROUND(K68-E68,2)),"-")</f>
        <v>1.29</v>
      </c>
    </row>
    <row r="69" spans="1:12" x14ac:dyDescent="0.2">
      <c r="A69" s="15">
        <v>66</v>
      </c>
      <c r="B69" s="16" t="s">
        <v>97</v>
      </c>
      <c r="C69" s="16" t="s">
        <v>98</v>
      </c>
      <c r="D69" s="15" t="s">
        <v>76</v>
      </c>
      <c r="E69" s="10">
        <f>IFERROR(IF(ISBLANK(INDEX(Date_unitati!$L:$L,MATCH($B69,Date_unitati!$B:$B,0))),"-",INDEX(Date_unitati!$L:$L,MATCH($B69,Date_unitati!$B:$B,0))),"-")</f>
        <v>6.0690909090909102</v>
      </c>
      <c r="F69" s="10">
        <f>IFERROR(IF(ISBLANK(INDEX(Date_unitati!$M:$M,MATCH($B69,Date_unitati!$B:$B,0))),"-",INDEX(Date_unitati!$M:$M,MATCH($B69,Date_unitati!$B:$B,0))),"-")</f>
        <v>5.2186363636363602</v>
      </c>
      <c r="G69" s="10">
        <f>IFERROR(IF(ISBLANK(INDEX(Date_unitati!$N:$N,MATCH($B69,Date_unitati!$B:$B,0))),"-",INDEX(Date_unitati!$N:$N,MATCH($B69,Date_unitati!$B:$B,0))),"-")</f>
        <v>5.5525000000000002</v>
      </c>
      <c r="H69" s="10">
        <f>IFERROR(IF(ISBLANK(INDEX(Date_unitati!$O:$O,MATCH($B69,Date_unitati!$B:$B,0))),"-",INDEX(Date_unitati!$O:$O,MATCH($B69,Date_unitati!$B:$B,0))),"-")</f>
        <v>5.9627272727272702</v>
      </c>
      <c r="I69" s="10">
        <f>IFERROR(IF(ISBLANK(INDEX(Date_unitati!$P:$P,MATCH($B69,Date_unitati!$B:$B,0))),"-",INDEX(Date_unitati!$P:$P,MATCH($B69,Date_unitati!$B:$B,0))),"-")</f>
        <v>6.14190476190476</v>
      </c>
      <c r="J69" s="10">
        <f>IFERROR(IF(ISBLANK(INDEX(Date_unitati!$Q:$Q,MATCH($B69,Date_unitati!$B:$B,0))),"-",INDEX(Date_unitati!$Q:$Q,MATCH($B69,Date_unitati!$B:$B,0))),"-")</f>
        <v>6.6609523809523798</v>
      </c>
      <c r="K69" s="10">
        <f>IFERROR(IF(ISBLANK(INDEX(Date_unitati!$R:$R,MATCH($B69,Date_unitati!$B:$B,0))),"-",INDEX(Date_unitati!$R:$R,MATCH($B69,Date_unitati!$B:$B,0))),"-")</f>
        <v>5.3676923076923098</v>
      </c>
      <c r="L69" s="10">
        <f t="shared" si="2"/>
        <v>-0.7</v>
      </c>
    </row>
    <row r="70" spans="1:12" x14ac:dyDescent="0.2">
      <c r="A70" s="15">
        <v>67</v>
      </c>
      <c r="B70" s="16" t="s">
        <v>220</v>
      </c>
      <c r="C70" s="16" t="s">
        <v>221</v>
      </c>
      <c r="D70" s="15" t="s">
        <v>76</v>
      </c>
      <c r="E70" s="10">
        <f>IFERROR(IF(ISBLANK(INDEX(Date_unitati!$L:$L,MATCH($B70,Date_unitati!$B:$B,0))),"-",INDEX(Date_unitati!$L:$L,MATCH($B70,Date_unitati!$B:$B,0))),"-")</f>
        <v>5.1319999999999997</v>
      </c>
      <c r="F70" s="10">
        <f>IFERROR(IF(ISBLANK(INDEX(Date_unitati!$M:$M,MATCH($B70,Date_unitati!$B:$B,0))),"-",INDEX(Date_unitati!$M:$M,MATCH($B70,Date_unitati!$B:$B,0))),"-")</f>
        <v>5.45714285714286</v>
      </c>
      <c r="G70" s="10" t="str">
        <f>IFERROR(IF(ISBLANK(INDEX(Date_unitati!$N:$N,MATCH($B70,Date_unitati!$B:$B,0))),"-",INDEX(Date_unitati!$N:$N,MATCH($B70,Date_unitati!$B:$B,0))),"-")</f>
        <v>-</v>
      </c>
      <c r="H70" s="10">
        <f>IFERROR(IF(ISBLANK(INDEX(Date_unitati!$O:$O,MATCH($B70,Date_unitati!$B:$B,0))),"-",INDEX(Date_unitati!$O:$O,MATCH($B70,Date_unitati!$B:$B,0))),"-")</f>
        <v>5.9742857142857098</v>
      </c>
      <c r="I70" s="10">
        <f>IFERROR(IF(ISBLANK(INDEX(Date_unitati!$P:$P,MATCH($B70,Date_unitati!$B:$B,0))),"-",INDEX(Date_unitati!$P:$P,MATCH($B70,Date_unitati!$B:$B,0))),"-")</f>
        <v>5.1749999999999998</v>
      </c>
      <c r="J70" s="10">
        <f>IFERROR(IF(ISBLANK(INDEX(Date_unitati!$Q:$Q,MATCH($B70,Date_unitati!$B:$B,0))),"-",INDEX(Date_unitati!$Q:$Q,MATCH($B70,Date_unitati!$B:$B,0))),"-")</f>
        <v>5.08</v>
      </c>
      <c r="K70" s="10">
        <f>IFERROR(IF(ISBLANK(INDEX(Date_unitati!$R:$R,MATCH($B70,Date_unitati!$B:$B,0))),"-",INDEX(Date_unitati!$R:$R,MATCH($B70,Date_unitati!$B:$B,0))),"-")</f>
        <v>5.3179999999999996</v>
      </c>
      <c r="L70" s="10">
        <f t="shared" si="2"/>
        <v>0.19</v>
      </c>
    </row>
    <row r="71" spans="1:12" x14ac:dyDescent="0.2">
      <c r="A71" s="15">
        <v>68</v>
      </c>
      <c r="B71" s="16" t="s">
        <v>74</v>
      </c>
      <c r="C71" s="16" t="s">
        <v>75</v>
      </c>
      <c r="D71" s="15" t="s">
        <v>76</v>
      </c>
      <c r="E71" s="10">
        <f>IFERROR(IF(ISBLANK(INDEX(Date_unitati!$L:$L,MATCH($B71,Date_unitati!$B:$B,0))),"-",INDEX(Date_unitati!$L:$L,MATCH($B71,Date_unitati!$B:$B,0))),"-")</f>
        <v>5.8761538461538496</v>
      </c>
      <c r="F71" s="10">
        <f>IFERROR(IF(ISBLANK(INDEX(Date_unitati!$M:$M,MATCH($B71,Date_unitati!$B:$B,0))),"-",INDEX(Date_unitati!$M:$M,MATCH($B71,Date_unitati!$B:$B,0))),"-")</f>
        <v>5.9076000000000004</v>
      </c>
      <c r="G71" s="10">
        <f>IFERROR(IF(ISBLANK(INDEX(Date_unitati!$N:$N,MATCH($B71,Date_unitati!$B:$B,0))),"-",INDEX(Date_unitati!$N:$N,MATCH($B71,Date_unitati!$B:$B,0))),"-")</f>
        <v>6.6440740740740702</v>
      </c>
      <c r="H71" s="10">
        <f>IFERROR(IF(ISBLANK(INDEX(Date_unitati!$O:$O,MATCH($B71,Date_unitati!$B:$B,0))),"-",INDEX(Date_unitati!$O:$O,MATCH($B71,Date_unitati!$B:$B,0))),"-")</f>
        <v>7.0461111111111103</v>
      </c>
      <c r="I71" s="10">
        <f>IFERROR(IF(ISBLANK(INDEX(Date_unitati!$P:$P,MATCH($B71,Date_unitati!$B:$B,0))),"-",INDEX(Date_unitati!$P:$P,MATCH($B71,Date_unitati!$B:$B,0))),"-")</f>
        <v>4.8773076923076903</v>
      </c>
      <c r="J71" s="10">
        <f>IFERROR(IF(ISBLANK(INDEX(Date_unitati!$Q:$Q,MATCH($B71,Date_unitati!$B:$B,0))),"-",INDEX(Date_unitati!$Q:$Q,MATCH($B71,Date_unitati!$B:$B,0))),"-")</f>
        <v>5.76314285714286</v>
      </c>
      <c r="K71" s="10">
        <f>IFERROR(IF(ISBLANK(INDEX(Date_unitati!$R:$R,MATCH($B71,Date_unitati!$B:$B,0))),"-",INDEX(Date_unitati!$R:$R,MATCH($B71,Date_unitati!$B:$B,0))),"-")</f>
        <v>5.3083870967741902</v>
      </c>
      <c r="L71" s="10">
        <f t="shared" si="2"/>
        <v>-0.56999999999999995</v>
      </c>
    </row>
    <row r="72" spans="1:12" x14ac:dyDescent="0.2">
      <c r="A72" s="15">
        <v>69</v>
      </c>
      <c r="B72" s="16" t="s">
        <v>161</v>
      </c>
      <c r="C72" s="16" t="s">
        <v>162</v>
      </c>
      <c r="D72" s="15" t="s">
        <v>76</v>
      </c>
      <c r="E72" s="10">
        <f>IFERROR(IF(ISBLANK(INDEX(Date_unitati!$L:$L,MATCH($B72,Date_unitati!$B:$B,0))),"-",INDEX(Date_unitati!$L:$L,MATCH($B72,Date_unitati!$B:$B,0))),"-")</f>
        <v>4.6318181818181801</v>
      </c>
      <c r="F72" s="10">
        <f>IFERROR(IF(ISBLANK(INDEX(Date_unitati!$M:$M,MATCH($B72,Date_unitati!$B:$B,0))),"-",INDEX(Date_unitati!$M:$M,MATCH($B72,Date_unitati!$B:$B,0))),"-")</f>
        <v>4.8949999999999996</v>
      </c>
      <c r="G72" s="10">
        <f>IFERROR(IF(ISBLANK(INDEX(Date_unitati!$N:$N,MATCH($B72,Date_unitati!$B:$B,0))),"-",INDEX(Date_unitati!$N:$N,MATCH($B72,Date_unitati!$B:$B,0))),"-")</f>
        <v>5.5149999999999997</v>
      </c>
      <c r="H72" s="10">
        <f>IFERROR(IF(ISBLANK(INDEX(Date_unitati!$O:$O,MATCH($B72,Date_unitati!$B:$B,0))),"-",INDEX(Date_unitati!$O:$O,MATCH($B72,Date_unitati!$B:$B,0))),"-")</f>
        <v>4.5254545454545498</v>
      </c>
      <c r="I72" s="10">
        <f>IFERROR(IF(ISBLANK(INDEX(Date_unitati!$P:$P,MATCH($B72,Date_unitati!$B:$B,0))),"-",INDEX(Date_unitati!$P:$P,MATCH($B72,Date_unitati!$B:$B,0))),"-")</f>
        <v>4.9284615384615398</v>
      </c>
      <c r="J72" s="10">
        <f>IFERROR(IF(ISBLANK(INDEX(Date_unitati!$Q:$Q,MATCH($B72,Date_unitati!$B:$B,0))),"-",INDEX(Date_unitati!$Q:$Q,MATCH($B72,Date_unitati!$B:$B,0))),"-")</f>
        <v>5.4216666666666704</v>
      </c>
      <c r="K72" s="10">
        <f>IFERROR(IF(ISBLANK(INDEX(Date_unitati!$R:$R,MATCH($B72,Date_unitati!$B:$B,0))),"-",INDEX(Date_unitati!$R:$R,MATCH($B72,Date_unitati!$B:$B,0))),"-")</f>
        <v>5.3010000000000002</v>
      </c>
      <c r="L72" s="10">
        <f t="shared" si="2"/>
        <v>0.67</v>
      </c>
    </row>
    <row r="73" spans="1:12" x14ac:dyDescent="0.2">
      <c r="A73" s="15">
        <v>70</v>
      </c>
      <c r="B73" s="16" t="s">
        <v>188</v>
      </c>
      <c r="C73" s="16" t="s">
        <v>189</v>
      </c>
      <c r="D73" s="15" t="s">
        <v>76</v>
      </c>
      <c r="E73" s="10">
        <f>IFERROR(IF(ISBLANK(INDEX(Date_unitati!$L:$L,MATCH($B73,Date_unitati!$B:$B,0))),"-",INDEX(Date_unitati!$L:$L,MATCH($B73,Date_unitati!$B:$B,0))),"-")</f>
        <v>5.9874999999999998</v>
      </c>
      <c r="F73" s="10">
        <f>IFERROR(IF(ISBLANK(INDEX(Date_unitati!$M:$M,MATCH($B73,Date_unitati!$B:$B,0))),"-",INDEX(Date_unitati!$M:$M,MATCH($B73,Date_unitati!$B:$B,0))),"-")</f>
        <v>5.5990000000000002</v>
      </c>
      <c r="G73" s="10">
        <f>IFERROR(IF(ISBLANK(INDEX(Date_unitati!$N:$N,MATCH($B73,Date_unitati!$B:$B,0))),"-",INDEX(Date_unitati!$N:$N,MATCH($B73,Date_unitati!$B:$B,0))),"-")</f>
        <v>6.8622222222222202</v>
      </c>
      <c r="H73" s="10">
        <f>IFERROR(IF(ISBLANK(INDEX(Date_unitati!$O:$O,MATCH($B73,Date_unitati!$B:$B,0))),"-",INDEX(Date_unitati!$O:$O,MATCH($B73,Date_unitati!$B:$B,0))),"-")</f>
        <v>5.51</v>
      </c>
      <c r="I73" s="10">
        <f>IFERROR(IF(ISBLANK(INDEX(Date_unitati!$P:$P,MATCH($B73,Date_unitati!$B:$B,0))),"-",INDEX(Date_unitati!$P:$P,MATCH($B73,Date_unitati!$B:$B,0))),"-")</f>
        <v>5.9649999999999999</v>
      </c>
      <c r="J73" s="10">
        <f>IFERROR(IF(ISBLANK(INDEX(Date_unitati!$Q:$Q,MATCH($B73,Date_unitati!$B:$B,0))),"-",INDEX(Date_unitati!$Q:$Q,MATCH($B73,Date_unitati!$B:$B,0))),"-")</f>
        <v>5.04285714285714</v>
      </c>
      <c r="K73" s="10">
        <f>IFERROR(IF(ISBLANK(INDEX(Date_unitati!$R:$R,MATCH($B73,Date_unitati!$B:$B,0))),"-",INDEX(Date_unitati!$R:$R,MATCH($B73,Date_unitati!$B:$B,0))),"-")</f>
        <v>5.2946153846153798</v>
      </c>
      <c r="L73" s="10">
        <f t="shared" si="2"/>
        <v>-0.69</v>
      </c>
    </row>
    <row r="74" spans="1:12" x14ac:dyDescent="0.2">
      <c r="A74" s="15">
        <v>71</v>
      </c>
      <c r="B74" s="16" t="s">
        <v>182</v>
      </c>
      <c r="C74" s="16" t="s">
        <v>183</v>
      </c>
      <c r="D74" s="15" t="s">
        <v>76</v>
      </c>
      <c r="E74" s="10">
        <f>IFERROR(IF(ISBLANK(INDEX(Date_unitati!$L:$L,MATCH($B74,Date_unitati!$B:$B,0))),"-",INDEX(Date_unitati!$L:$L,MATCH($B74,Date_unitati!$B:$B,0))),"-")</f>
        <v>5.6172727272727299</v>
      </c>
      <c r="F74" s="10">
        <f>IFERROR(IF(ISBLANK(INDEX(Date_unitati!$M:$M,MATCH($B74,Date_unitati!$B:$B,0))),"-",INDEX(Date_unitati!$M:$M,MATCH($B74,Date_unitati!$B:$B,0))),"-")</f>
        <v>6.2305263157894704</v>
      </c>
      <c r="G74" s="10">
        <f>IFERROR(IF(ISBLANK(INDEX(Date_unitati!$N:$N,MATCH($B74,Date_unitati!$B:$B,0))),"-",INDEX(Date_unitati!$N:$N,MATCH($B74,Date_unitati!$B:$B,0))),"-")</f>
        <v>6.0542857142857098</v>
      </c>
      <c r="H74" s="10">
        <f>IFERROR(IF(ISBLANK(INDEX(Date_unitati!$O:$O,MATCH($B74,Date_unitati!$B:$B,0))),"-",INDEX(Date_unitati!$O:$O,MATCH($B74,Date_unitati!$B:$B,0))),"-")</f>
        <v>5.5853333333333302</v>
      </c>
      <c r="I74" s="10">
        <f>IFERROR(IF(ISBLANK(INDEX(Date_unitati!$P:$P,MATCH($B74,Date_unitati!$B:$B,0))),"-",INDEX(Date_unitati!$P:$P,MATCH($B74,Date_unitati!$B:$B,0))),"-")</f>
        <v>5.7484615384615401</v>
      </c>
      <c r="J74" s="10">
        <f>IFERROR(IF(ISBLANK(INDEX(Date_unitati!$Q:$Q,MATCH($B74,Date_unitati!$B:$B,0))),"-",INDEX(Date_unitati!$Q:$Q,MATCH($B74,Date_unitati!$B:$B,0))),"-")</f>
        <v>6.484375</v>
      </c>
      <c r="K74" s="10">
        <f>IFERROR(IF(ISBLANK(INDEX(Date_unitati!$R:$R,MATCH($B74,Date_unitati!$B:$B,0))),"-",INDEX(Date_unitati!$R:$R,MATCH($B74,Date_unitati!$B:$B,0))),"-")</f>
        <v>5.2285000000000004</v>
      </c>
      <c r="L74" s="10">
        <f t="shared" si="2"/>
        <v>-0.39</v>
      </c>
    </row>
    <row r="75" spans="1:12" x14ac:dyDescent="0.2">
      <c r="A75" s="15">
        <v>72</v>
      </c>
      <c r="B75" s="16" t="s">
        <v>204</v>
      </c>
      <c r="C75" s="16" t="s">
        <v>205</v>
      </c>
      <c r="D75" s="15" t="s">
        <v>76</v>
      </c>
      <c r="E75" s="10">
        <f>IFERROR(IF(ISBLANK(INDEX(Date_unitati!$L:$L,MATCH($B75,Date_unitati!$B:$B,0))),"-",INDEX(Date_unitati!$L:$L,MATCH($B75,Date_unitati!$B:$B,0))),"-")</f>
        <v>6.8621428571428602</v>
      </c>
      <c r="F75" s="10">
        <f>IFERROR(IF(ISBLANK(INDEX(Date_unitati!$M:$M,MATCH($B75,Date_unitati!$B:$B,0))),"-",INDEX(Date_unitati!$M:$M,MATCH($B75,Date_unitati!$B:$B,0))),"-")</f>
        <v>6.4138461538461504</v>
      </c>
      <c r="G75" s="10">
        <f>IFERROR(IF(ISBLANK(INDEX(Date_unitati!$N:$N,MATCH($B75,Date_unitati!$B:$B,0))),"-",INDEX(Date_unitati!$N:$N,MATCH($B75,Date_unitati!$B:$B,0))),"-")</f>
        <v>6.5747058823529398</v>
      </c>
      <c r="H75" s="10">
        <f>IFERROR(IF(ISBLANK(INDEX(Date_unitati!$O:$O,MATCH($B75,Date_unitati!$B:$B,0))),"-",INDEX(Date_unitati!$O:$O,MATCH($B75,Date_unitati!$B:$B,0))),"-")</f>
        <v>5.9652000000000003</v>
      </c>
      <c r="I75" s="10">
        <f>IFERROR(IF(ISBLANK(INDEX(Date_unitati!$P:$P,MATCH($B75,Date_unitati!$B:$B,0))),"-",INDEX(Date_unitati!$P:$P,MATCH($B75,Date_unitati!$B:$B,0))),"-")</f>
        <v>5.5654545454545499</v>
      </c>
      <c r="J75" s="10">
        <f>IFERROR(IF(ISBLANK(INDEX(Date_unitati!$Q:$Q,MATCH($B75,Date_unitati!$B:$B,0))),"-",INDEX(Date_unitati!$Q:$Q,MATCH($B75,Date_unitati!$B:$B,0))),"-")</f>
        <v>5.8570588235294103</v>
      </c>
      <c r="K75" s="10">
        <f>IFERROR(IF(ISBLANK(INDEX(Date_unitati!$R:$R,MATCH($B75,Date_unitati!$B:$B,0))),"-",INDEX(Date_unitati!$R:$R,MATCH($B75,Date_unitati!$B:$B,0))),"-")</f>
        <v>5.2181249999999997</v>
      </c>
      <c r="L75" s="10">
        <f t="shared" si="2"/>
        <v>-1.64</v>
      </c>
    </row>
    <row r="76" spans="1:12" x14ac:dyDescent="0.2">
      <c r="A76" s="15">
        <v>73</v>
      </c>
      <c r="B76" s="16" t="s">
        <v>255</v>
      </c>
      <c r="C76" s="16" t="s">
        <v>256</v>
      </c>
      <c r="D76" s="15" t="s">
        <v>76</v>
      </c>
      <c r="E76" s="10">
        <f>IFERROR(IF(ISBLANK(INDEX(Date_unitati!$L:$L,MATCH($B76,Date_unitati!$B:$B,0))),"-",INDEX(Date_unitati!$L:$L,MATCH($B76,Date_unitati!$B:$B,0))),"-")</f>
        <v>5.9119999999999999</v>
      </c>
      <c r="F76" s="10">
        <f>IFERROR(IF(ISBLANK(INDEX(Date_unitati!$M:$M,MATCH($B76,Date_unitati!$B:$B,0))),"-",INDEX(Date_unitati!$M:$M,MATCH($B76,Date_unitati!$B:$B,0))),"-")</f>
        <v>5.7510714285714304</v>
      </c>
      <c r="G76" s="10">
        <f>IFERROR(IF(ISBLANK(INDEX(Date_unitati!$N:$N,MATCH($B76,Date_unitati!$B:$B,0))),"-",INDEX(Date_unitati!$N:$N,MATCH($B76,Date_unitati!$B:$B,0))),"-")</f>
        <v>5.9286956521739098</v>
      </c>
      <c r="H76" s="10">
        <f>IFERROR(IF(ISBLANK(INDEX(Date_unitati!$O:$O,MATCH($B76,Date_unitati!$B:$B,0))),"-",INDEX(Date_unitati!$O:$O,MATCH($B76,Date_unitati!$B:$B,0))),"-")</f>
        <v>4.7065714285714302</v>
      </c>
      <c r="I76" s="10">
        <f>IFERROR(IF(ISBLANK(INDEX(Date_unitati!$P:$P,MATCH($B76,Date_unitati!$B:$B,0))),"-",INDEX(Date_unitati!$P:$P,MATCH($B76,Date_unitati!$B:$B,0))),"-")</f>
        <v>5.4375862068965501</v>
      </c>
      <c r="J76" s="10">
        <f>IFERROR(IF(ISBLANK(INDEX(Date_unitati!$Q:$Q,MATCH($B76,Date_unitati!$B:$B,0))),"-",INDEX(Date_unitati!$Q:$Q,MATCH($B76,Date_unitati!$B:$B,0))),"-")</f>
        <v>6.2182352941176502</v>
      </c>
      <c r="K76" s="10">
        <f>IFERROR(IF(ISBLANK(INDEX(Date_unitati!$R:$R,MATCH($B76,Date_unitati!$B:$B,0))),"-",INDEX(Date_unitati!$R:$R,MATCH($B76,Date_unitati!$B:$B,0))),"-")</f>
        <v>5.1658333333333299</v>
      </c>
      <c r="L76" s="10">
        <f t="shared" si="2"/>
        <v>-0.75</v>
      </c>
    </row>
    <row r="77" spans="1:12" x14ac:dyDescent="0.2">
      <c r="A77" s="15">
        <v>74</v>
      </c>
      <c r="B77" s="16" t="s">
        <v>158</v>
      </c>
      <c r="C77" s="16" t="s">
        <v>103</v>
      </c>
      <c r="D77" s="15" t="s">
        <v>64</v>
      </c>
      <c r="E77" s="10">
        <f>IFERROR(IF(ISBLANK(INDEX(Date_unitati!$L:$L,MATCH($B77,Date_unitati!$B:$B,0))),"-",INDEX(Date_unitati!$L:$L,MATCH($B77,Date_unitati!$B:$B,0))),"-")</f>
        <v>4.96354838709677</v>
      </c>
      <c r="F77" s="10">
        <f>IFERROR(IF(ISBLANK(INDEX(Date_unitati!$M:$M,MATCH($B77,Date_unitati!$B:$B,0))),"-",INDEX(Date_unitati!$M:$M,MATCH($B77,Date_unitati!$B:$B,0))),"-")</f>
        <v>5.2543749999999996</v>
      </c>
      <c r="G77" s="10">
        <f>IFERROR(IF(ISBLANK(INDEX(Date_unitati!$N:$N,MATCH($B77,Date_unitati!$B:$B,0))),"-",INDEX(Date_unitati!$N:$N,MATCH($B77,Date_unitati!$B:$B,0))),"-")</f>
        <v>5.67</v>
      </c>
      <c r="H77" s="10">
        <f>IFERROR(IF(ISBLANK(INDEX(Date_unitati!$O:$O,MATCH($B77,Date_unitati!$B:$B,0))),"-",INDEX(Date_unitati!$O:$O,MATCH($B77,Date_unitati!$B:$B,0))),"-")</f>
        <v>4.38038461538462</v>
      </c>
      <c r="I77" s="10">
        <f>IFERROR(IF(ISBLANK(INDEX(Date_unitati!$P:$P,MATCH($B77,Date_unitati!$B:$B,0))),"-",INDEX(Date_unitati!$P:$P,MATCH($B77,Date_unitati!$B:$B,0))),"-")</f>
        <v>5.4831818181818202</v>
      </c>
      <c r="J77" s="10">
        <f>IFERROR(IF(ISBLANK(INDEX(Date_unitati!$Q:$Q,MATCH($B77,Date_unitati!$B:$B,0))),"-",INDEX(Date_unitati!$Q:$Q,MATCH($B77,Date_unitati!$B:$B,0))),"-")</f>
        <v>5.7951851851851899</v>
      </c>
      <c r="K77" s="10">
        <f>IFERROR(IF(ISBLANK(INDEX(Date_unitati!$R:$R,MATCH($B77,Date_unitati!$B:$B,0))),"-",INDEX(Date_unitati!$R:$R,MATCH($B77,Date_unitati!$B:$B,0))),"-")</f>
        <v>5.1618181818181803</v>
      </c>
      <c r="L77" s="10">
        <f t="shared" si="2"/>
        <v>0.2</v>
      </c>
    </row>
    <row r="78" spans="1:12" x14ac:dyDescent="0.2">
      <c r="A78" s="15">
        <v>75</v>
      </c>
      <c r="B78" s="16" t="s">
        <v>145</v>
      </c>
      <c r="C78" s="16" t="s">
        <v>66</v>
      </c>
      <c r="D78" s="15" t="s">
        <v>64</v>
      </c>
      <c r="E78" s="10">
        <f>IFERROR(IF(ISBLANK(INDEX(Date_unitati!$L:$L,MATCH($B78,Date_unitati!$B:$B,0))),"-",INDEX(Date_unitati!$L:$L,MATCH($B78,Date_unitati!$B:$B,0))),"-")</f>
        <v>4.8693939393939401</v>
      </c>
      <c r="F78" s="10">
        <f>IFERROR(IF(ISBLANK(INDEX(Date_unitati!$M:$M,MATCH($B78,Date_unitati!$B:$B,0))),"-",INDEX(Date_unitati!$M:$M,MATCH($B78,Date_unitati!$B:$B,0))),"-")</f>
        <v>5.0599999999999996</v>
      </c>
      <c r="G78" s="10">
        <f>IFERROR(IF(ISBLANK(INDEX(Date_unitati!$N:$N,MATCH($B78,Date_unitati!$B:$B,0))),"-",INDEX(Date_unitati!$N:$N,MATCH($B78,Date_unitati!$B:$B,0))),"-")</f>
        <v>5.5346428571428596</v>
      </c>
      <c r="H78" s="10">
        <f>IFERROR(IF(ISBLANK(INDEX(Date_unitati!$O:$O,MATCH($B78,Date_unitati!$B:$B,0))),"-",INDEX(Date_unitati!$O:$O,MATCH($B78,Date_unitati!$B:$B,0))),"-")</f>
        <v>4.6157142857142901</v>
      </c>
      <c r="I78" s="10">
        <f>IFERROR(IF(ISBLANK(INDEX(Date_unitati!$P:$P,MATCH($B78,Date_unitati!$B:$B,0))),"-",INDEX(Date_unitati!$P:$P,MATCH($B78,Date_unitati!$B:$B,0))),"-")</f>
        <v>5.0188888888888901</v>
      </c>
      <c r="J78" s="10">
        <f>IFERROR(IF(ISBLANK(INDEX(Date_unitati!$Q:$Q,MATCH($B78,Date_unitati!$B:$B,0))),"-",INDEX(Date_unitati!$Q:$Q,MATCH($B78,Date_unitati!$B:$B,0))),"-")</f>
        <v>4.5916666666666703</v>
      </c>
      <c r="K78" s="10">
        <f>IFERROR(IF(ISBLANK(INDEX(Date_unitati!$R:$R,MATCH($B78,Date_unitati!$B:$B,0))),"-",INDEX(Date_unitati!$R:$R,MATCH($B78,Date_unitati!$B:$B,0))),"-")</f>
        <v>5.1229411764705901</v>
      </c>
      <c r="L78" s="10">
        <f t="shared" si="2"/>
        <v>0.25</v>
      </c>
    </row>
    <row r="79" spans="1:12" x14ac:dyDescent="0.2">
      <c r="A79" s="15">
        <v>76</v>
      </c>
      <c r="B79" s="16" t="s">
        <v>216</v>
      </c>
      <c r="C79" s="16" t="s">
        <v>217</v>
      </c>
      <c r="D79" s="15" t="s">
        <v>76</v>
      </c>
      <c r="E79" s="10">
        <f>IFERROR(IF(ISBLANK(INDEX(Date_unitati!$L:$L,MATCH($B79,Date_unitati!$B:$B,0))),"-",INDEX(Date_unitati!$L:$L,MATCH($B79,Date_unitati!$B:$B,0))),"-")</f>
        <v>5.7342857142857104</v>
      </c>
      <c r="F79" s="10">
        <f>IFERROR(IF(ISBLANK(INDEX(Date_unitati!$M:$M,MATCH($B79,Date_unitati!$B:$B,0))),"-",INDEX(Date_unitati!$M:$M,MATCH($B79,Date_unitati!$B:$B,0))),"-")</f>
        <v>4.6500000000000004</v>
      </c>
      <c r="G79" s="10">
        <f>IFERROR(IF(ISBLANK(INDEX(Date_unitati!$N:$N,MATCH($B79,Date_unitati!$B:$B,0))),"-",INDEX(Date_unitati!$N:$N,MATCH($B79,Date_unitati!$B:$B,0))),"-")</f>
        <v>5.9880000000000004</v>
      </c>
      <c r="H79" s="10">
        <f>IFERROR(IF(ISBLANK(INDEX(Date_unitati!$O:$O,MATCH($B79,Date_unitati!$B:$B,0))),"-",INDEX(Date_unitati!$O:$O,MATCH($B79,Date_unitati!$B:$B,0))),"-")</f>
        <v>5.3685714285714301</v>
      </c>
      <c r="I79" s="10">
        <f>IFERROR(IF(ISBLANK(INDEX(Date_unitati!$P:$P,MATCH($B79,Date_unitati!$B:$B,0))),"-",INDEX(Date_unitati!$P:$P,MATCH($B79,Date_unitati!$B:$B,0))),"-")</f>
        <v>5.2925000000000004</v>
      </c>
      <c r="J79" s="10">
        <f>IFERROR(IF(ISBLANK(INDEX(Date_unitati!$Q:$Q,MATCH($B79,Date_unitati!$B:$B,0))),"-",INDEX(Date_unitati!$Q:$Q,MATCH($B79,Date_unitati!$B:$B,0))),"-")</f>
        <v>5.9320000000000004</v>
      </c>
      <c r="K79" s="10">
        <f>IFERROR(IF(ISBLANK(INDEX(Date_unitati!$R:$R,MATCH($B79,Date_unitati!$B:$B,0))),"-",INDEX(Date_unitati!$R:$R,MATCH($B79,Date_unitati!$B:$B,0))),"-")</f>
        <v>5.1013333333333302</v>
      </c>
      <c r="L79" s="10">
        <f t="shared" si="2"/>
        <v>-0.63</v>
      </c>
    </row>
    <row r="80" spans="1:12" x14ac:dyDescent="0.2">
      <c r="A80" s="15">
        <v>77</v>
      </c>
      <c r="B80" s="16" t="s">
        <v>81</v>
      </c>
      <c r="C80" s="16" t="s">
        <v>82</v>
      </c>
      <c r="D80" s="15" t="s">
        <v>76</v>
      </c>
      <c r="E80" s="10">
        <f>IFERROR(IF(ISBLANK(INDEX(Date_unitati!$L:$L,MATCH($B80,Date_unitati!$B:$B,0))),"-",INDEX(Date_unitati!$L:$L,MATCH($B80,Date_unitati!$B:$B,0))),"-")</f>
        <v>5.4307142857142896</v>
      </c>
      <c r="F80" s="10">
        <f>IFERROR(IF(ISBLANK(INDEX(Date_unitati!$M:$M,MATCH($B80,Date_unitati!$B:$B,0))),"-",INDEX(Date_unitati!$M:$M,MATCH($B80,Date_unitati!$B:$B,0))),"-")</f>
        <v>5.9935</v>
      </c>
      <c r="G80" s="10">
        <f>IFERROR(IF(ISBLANK(INDEX(Date_unitati!$N:$N,MATCH($B80,Date_unitati!$B:$B,0))),"-",INDEX(Date_unitati!$N:$N,MATCH($B80,Date_unitati!$B:$B,0))),"-")</f>
        <v>5.8956249999999999</v>
      </c>
      <c r="H80" s="10">
        <f>IFERROR(IF(ISBLANK(INDEX(Date_unitati!$O:$O,MATCH($B80,Date_unitati!$B:$B,0))),"-",INDEX(Date_unitati!$O:$O,MATCH($B80,Date_unitati!$B:$B,0))),"-")</f>
        <v>5.9675000000000002</v>
      </c>
      <c r="I80" s="10">
        <f>IFERROR(IF(ISBLANK(INDEX(Date_unitati!$P:$P,MATCH($B80,Date_unitati!$B:$B,0))),"-",INDEX(Date_unitati!$P:$P,MATCH($B80,Date_unitati!$B:$B,0))),"-")</f>
        <v>5.78</v>
      </c>
      <c r="J80" s="10">
        <f>IFERROR(IF(ISBLANK(INDEX(Date_unitati!$Q:$Q,MATCH($B80,Date_unitati!$B:$B,0))),"-",INDEX(Date_unitati!$Q:$Q,MATCH($B80,Date_unitati!$B:$B,0))),"-")</f>
        <v>4.8647368421052599</v>
      </c>
      <c r="K80" s="10">
        <f>IFERROR(IF(ISBLANK(INDEX(Date_unitati!$R:$R,MATCH($B80,Date_unitati!$B:$B,0))),"-",INDEX(Date_unitati!$R:$R,MATCH($B80,Date_unitati!$B:$B,0))),"-")</f>
        <v>5.0933333333333302</v>
      </c>
      <c r="L80" s="10">
        <f t="shared" si="2"/>
        <v>-0.34</v>
      </c>
    </row>
    <row r="81" spans="1:12" x14ac:dyDescent="0.2">
      <c r="A81" s="15">
        <v>78</v>
      </c>
      <c r="B81" s="16" t="s">
        <v>102</v>
      </c>
      <c r="C81" s="16" t="s">
        <v>103</v>
      </c>
      <c r="D81" s="15" t="s">
        <v>64</v>
      </c>
      <c r="E81" s="10">
        <f>IFERROR(IF(ISBLANK(INDEX(Date_unitati!$L:$L,MATCH($B81,Date_unitati!$B:$B,0))),"-",INDEX(Date_unitati!$L:$L,MATCH($B81,Date_unitati!$B:$B,0))),"-")</f>
        <v>5.6148076923076902</v>
      </c>
      <c r="F81" s="10">
        <f>IFERROR(IF(ISBLANK(INDEX(Date_unitati!$M:$M,MATCH($B81,Date_unitati!$B:$B,0))),"-",INDEX(Date_unitati!$M:$M,MATCH($B81,Date_unitati!$B:$B,0))),"-")</f>
        <v>4.83243902439024</v>
      </c>
      <c r="G81" s="10">
        <f>IFERROR(IF(ISBLANK(INDEX(Date_unitati!$N:$N,MATCH($B81,Date_unitati!$B:$B,0))),"-",INDEX(Date_unitati!$N:$N,MATCH($B81,Date_unitati!$B:$B,0))),"-")</f>
        <v>6.0737209302325601</v>
      </c>
      <c r="H81" s="10">
        <f>IFERROR(IF(ISBLANK(INDEX(Date_unitati!$O:$O,MATCH($B81,Date_unitati!$B:$B,0))),"-",INDEX(Date_unitati!$O:$O,MATCH($B81,Date_unitati!$B:$B,0))),"-")</f>
        <v>5.1603703703703703</v>
      </c>
      <c r="I81" s="10">
        <f>IFERROR(IF(ISBLANK(INDEX(Date_unitati!$P:$P,MATCH($B81,Date_unitati!$B:$B,0))),"-",INDEX(Date_unitati!$P:$P,MATCH($B81,Date_unitati!$B:$B,0))),"-")</f>
        <v>5.8267346938775502</v>
      </c>
      <c r="J81" s="10">
        <f>IFERROR(IF(ISBLANK(INDEX(Date_unitati!$Q:$Q,MATCH($B81,Date_unitati!$B:$B,0))),"-",INDEX(Date_unitati!$Q:$Q,MATCH($B81,Date_unitati!$B:$B,0))),"-")</f>
        <v>5.67081632653061</v>
      </c>
      <c r="K81" s="10">
        <f>IFERROR(IF(ISBLANK(INDEX(Date_unitati!$R:$R,MATCH($B81,Date_unitati!$B:$B,0))),"-",INDEX(Date_unitati!$R:$R,MATCH($B81,Date_unitati!$B:$B,0))),"-")</f>
        <v>5.09</v>
      </c>
      <c r="L81" s="10">
        <f t="shared" si="2"/>
        <v>-0.52</v>
      </c>
    </row>
    <row r="82" spans="1:12" x14ac:dyDescent="0.2">
      <c r="A82" s="15">
        <v>79</v>
      </c>
      <c r="B82" s="16" t="s">
        <v>86</v>
      </c>
      <c r="C82" s="16" t="s">
        <v>87</v>
      </c>
      <c r="D82" s="15" t="s">
        <v>76</v>
      </c>
      <c r="E82" s="10">
        <f>IFERROR(IF(ISBLANK(INDEX(Date_unitati!$L:$L,MATCH($B82,Date_unitati!$B:$B,0))),"-",INDEX(Date_unitati!$L:$L,MATCH($B82,Date_unitati!$B:$B,0))),"-")</f>
        <v>5.88090909090909</v>
      </c>
      <c r="F82" s="10">
        <f>IFERROR(IF(ISBLANK(INDEX(Date_unitati!$M:$M,MATCH($B82,Date_unitati!$B:$B,0))),"-",INDEX(Date_unitati!$M:$M,MATCH($B82,Date_unitati!$B:$B,0))),"-")</f>
        <v>5.56</v>
      </c>
      <c r="G82" s="10">
        <f>IFERROR(IF(ISBLANK(INDEX(Date_unitati!$N:$N,MATCH($B82,Date_unitati!$B:$B,0))),"-",INDEX(Date_unitati!$N:$N,MATCH($B82,Date_unitati!$B:$B,0))),"-")</f>
        <v>5.5007142857142899</v>
      </c>
      <c r="H82" s="10">
        <f>IFERROR(IF(ISBLANK(INDEX(Date_unitati!$O:$O,MATCH($B82,Date_unitati!$B:$B,0))),"-",INDEX(Date_unitati!$O:$O,MATCH($B82,Date_unitati!$B:$B,0))),"-")</f>
        <v>3.9941666666666702</v>
      </c>
      <c r="I82" s="10">
        <f>IFERROR(IF(ISBLANK(INDEX(Date_unitati!$P:$P,MATCH($B82,Date_unitati!$B:$B,0))),"-",INDEX(Date_unitati!$P:$P,MATCH($B82,Date_unitati!$B:$B,0))),"-")</f>
        <v>6.1418181818181798</v>
      </c>
      <c r="J82" s="10">
        <f>IFERROR(IF(ISBLANK(INDEX(Date_unitati!$Q:$Q,MATCH($B82,Date_unitati!$B:$B,0))),"-",INDEX(Date_unitati!$Q:$Q,MATCH($B82,Date_unitati!$B:$B,0))),"-")</f>
        <v>4.7560000000000002</v>
      </c>
      <c r="K82" s="10">
        <f>IFERROR(IF(ISBLANK(INDEX(Date_unitati!$R:$R,MATCH($B82,Date_unitati!$B:$B,0))),"-",INDEX(Date_unitati!$R:$R,MATCH($B82,Date_unitati!$B:$B,0))),"-")</f>
        <v>5.0875000000000004</v>
      </c>
      <c r="L82" s="10">
        <f t="shared" si="2"/>
        <v>-0.79</v>
      </c>
    </row>
    <row r="83" spans="1:12" x14ac:dyDescent="0.2">
      <c r="A83" s="15">
        <v>80</v>
      </c>
      <c r="B83" s="16" t="s">
        <v>239</v>
      </c>
      <c r="C83" s="16" t="s">
        <v>240</v>
      </c>
      <c r="D83" s="15" t="s">
        <v>76</v>
      </c>
      <c r="E83" s="10">
        <f>IFERROR(IF(ISBLANK(INDEX(Date_unitati!$L:$L,MATCH($B83,Date_unitati!$B:$B,0))),"-",INDEX(Date_unitati!$L:$L,MATCH($B83,Date_unitati!$B:$B,0))),"-")</f>
        <v>5.5119230769230798</v>
      </c>
      <c r="F83" s="10">
        <f>IFERROR(IF(ISBLANK(INDEX(Date_unitati!$M:$M,MATCH($B83,Date_unitati!$B:$B,0))),"-",INDEX(Date_unitati!$M:$M,MATCH($B83,Date_unitati!$B:$B,0))),"-")</f>
        <v>5.1961538461538499</v>
      </c>
      <c r="G83" s="10">
        <f>IFERROR(IF(ISBLANK(INDEX(Date_unitati!$N:$N,MATCH($B83,Date_unitati!$B:$B,0))),"-",INDEX(Date_unitati!$N:$N,MATCH($B83,Date_unitati!$B:$B,0))),"-")</f>
        <v>5.21</v>
      </c>
      <c r="H83" s="10">
        <f>IFERROR(IF(ISBLANK(INDEX(Date_unitati!$O:$O,MATCH($B83,Date_unitati!$B:$B,0))),"-",INDEX(Date_unitati!$O:$O,MATCH($B83,Date_unitati!$B:$B,0))),"-")</f>
        <v>4.9886666666666697</v>
      </c>
      <c r="I83" s="10">
        <f>IFERROR(IF(ISBLANK(INDEX(Date_unitati!$P:$P,MATCH($B83,Date_unitati!$B:$B,0))),"-",INDEX(Date_unitati!$P:$P,MATCH($B83,Date_unitati!$B:$B,0))),"-")</f>
        <v>5.4091304347826101</v>
      </c>
      <c r="J83" s="10">
        <f>IFERROR(IF(ISBLANK(INDEX(Date_unitati!$Q:$Q,MATCH($B83,Date_unitati!$B:$B,0))),"-",INDEX(Date_unitati!$Q:$Q,MATCH($B83,Date_unitati!$B:$B,0))),"-")</f>
        <v>5.4561538461538497</v>
      </c>
      <c r="K83" s="10">
        <f>IFERROR(IF(ISBLANK(INDEX(Date_unitati!$R:$R,MATCH($B83,Date_unitati!$B:$B,0))),"-",INDEX(Date_unitati!$R:$R,MATCH($B83,Date_unitati!$B:$B,0))),"-")</f>
        <v>5.0657377049180301</v>
      </c>
      <c r="L83" s="10">
        <f t="shared" si="2"/>
        <v>-0.45</v>
      </c>
    </row>
    <row r="84" spans="1:12" x14ac:dyDescent="0.2">
      <c r="A84" s="15">
        <v>81</v>
      </c>
      <c r="B84" s="16" t="s">
        <v>222</v>
      </c>
      <c r="C84" s="16" t="s">
        <v>223</v>
      </c>
      <c r="D84" s="15" t="s">
        <v>76</v>
      </c>
      <c r="E84" s="10">
        <f>IFERROR(IF(ISBLANK(INDEX(Date_unitati!$L:$L,MATCH($B84,Date_unitati!$B:$B,0))),"-",INDEX(Date_unitati!$L:$L,MATCH($B84,Date_unitati!$B:$B,0))),"-")</f>
        <v>3.4866666666666699</v>
      </c>
      <c r="F84" s="10">
        <f>IFERROR(IF(ISBLANK(INDEX(Date_unitati!$M:$M,MATCH($B84,Date_unitati!$B:$B,0))),"-",INDEX(Date_unitati!$M:$M,MATCH($B84,Date_unitati!$B:$B,0))),"-")</f>
        <v>5.6412500000000003</v>
      </c>
      <c r="G84" s="10">
        <f>IFERROR(IF(ISBLANK(INDEX(Date_unitati!$N:$N,MATCH($B84,Date_unitati!$B:$B,0))),"-",INDEX(Date_unitati!$N:$N,MATCH($B84,Date_unitati!$B:$B,0))),"-")</f>
        <v>5.2789999999999999</v>
      </c>
      <c r="H84" s="10">
        <f>IFERROR(IF(ISBLANK(INDEX(Date_unitati!$O:$O,MATCH($B84,Date_unitati!$B:$B,0))),"-",INDEX(Date_unitati!$O:$O,MATCH($B84,Date_unitati!$B:$B,0))),"-")</f>
        <v>5.0088888888888903</v>
      </c>
      <c r="I84" s="10">
        <f>IFERROR(IF(ISBLANK(INDEX(Date_unitati!$P:$P,MATCH($B84,Date_unitati!$B:$B,0))),"-",INDEX(Date_unitati!$P:$P,MATCH($B84,Date_unitati!$B:$B,0))),"-")</f>
        <v>4.0692307692307699</v>
      </c>
      <c r="J84" s="10">
        <f>IFERROR(IF(ISBLANK(INDEX(Date_unitati!$Q:$Q,MATCH($B84,Date_unitati!$B:$B,0))),"-",INDEX(Date_unitati!$Q:$Q,MATCH($B84,Date_unitati!$B:$B,0))),"-")</f>
        <v>3.8157142857142898</v>
      </c>
      <c r="K84" s="10">
        <f>IFERROR(IF(ISBLANK(INDEX(Date_unitati!$R:$R,MATCH($B84,Date_unitati!$B:$B,0))),"-",INDEX(Date_unitati!$R:$R,MATCH($B84,Date_unitati!$B:$B,0))),"-")</f>
        <v>5.0449999999999999</v>
      </c>
      <c r="L84" s="10">
        <f t="shared" si="2"/>
        <v>1.56</v>
      </c>
    </row>
    <row r="85" spans="1:12" x14ac:dyDescent="0.2">
      <c r="A85" s="15">
        <v>82</v>
      </c>
      <c r="B85" s="16" t="s">
        <v>163</v>
      </c>
      <c r="C85" s="16" t="s">
        <v>164</v>
      </c>
      <c r="D85" s="15" t="s">
        <v>76</v>
      </c>
      <c r="E85" s="10">
        <f>IFERROR(IF(ISBLANK(INDEX(Date_unitati!$L:$L,MATCH($B85,Date_unitati!$B:$B,0))),"-",INDEX(Date_unitati!$L:$L,MATCH($B85,Date_unitati!$B:$B,0))),"-")</f>
        <v>5.2663636363636401</v>
      </c>
      <c r="F85" s="10">
        <f>IFERROR(IF(ISBLANK(INDEX(Date_unitati!$M:$M,MATCH($B85,Date_unitati!$B:$B,0))),"-",INDEX(Date_unitati!$M:$M,MATCH($B85,Date_unitati!$B:$B,0))),"-")</f>
        <v>4.6933333333333298</v>
      </c>
      <c r="G85" s="10">
        <f>IFERROR(IF(ISBLANK(INDEX(Date_unitati!$N:$N,MATCH($B85,Date_unitati!$B:$B,0))),"-",INDEX(Date_unitati!$N:$N,MATCH($B85,Date_unitati!$B:$B,0))),"-")</f>
        <v>5.65736842105263</v>
      </c>
      <c r="H85" s="10">
        <f>IFERROR(IF(ISBLANK(INDEX(Date_unitati!$O:$O,MATCH($B85,Date_unitati!$B:$B,0))),"-",INDEX(Date_unitati!$O:$O,MATCH($B85,Date_unitati!$B:$B,0))),"-")</f>
        <v>5.0491999999999999</v>
      </c>
      <c r="I85" s="10">
        <f>IFERROR(IF(ISBLANK(INDEX(Date_unitati!$P:$P,MATCH($B85,Date_unitati!$B:$B,0))),"-",INDEX(Date_unitati!$P:$P,MATCH($B85,Date_unitati!$B:$B,0))),"-")</f>
        <v>4.8686046511627898</v>
      </c>
      <c r="J85" s="10">
        <f>IFERROR(IF(ISBLANK(INDEX(Date_unitati!$Q:$Q,MATCH($B85,Date_unitati!$B:$B,0))),"-",INDEX(Date_unitati!$Q:$Q,MATCH($B85,Date_unitati!$B:$B,0))),"-")</f>
        <v>5.4481395348837198</v>
      </c>
      <c r="K85" s="10">
        <f>IFERROR(IF(ISBLANK(INDEX(Date_unitati!$R:$R,MATCH($B85,Date_unitati!$B:$B,0))),"-",INDEX(Date_unitati!$R:$R,MATCH($B85,Date_unitati!$B:$B,0))),"-")</f>
        <v>5.0372916666666701</v>
      </c>
      <c r="L85" s="10">
        <f t="shared" si="2"/>
        <v>-0.23</v>
      </c>
    </row>
    <row r="86" spans="1:12" x14ac:dyDescent="0.2">
      <c r="A86" s="15">
        <v>83</v>
      </c>
      <c r="B86" s="16" t="s">
        <v>257</v>
      </c>
      <c r="C86" s="16" t="s">
        <v>258</v>
      </c>
      <c r="D86" s="15" t="s">
        <v>76</v>
      </c>
      <c r="E86" s="10">
        <f>IFERROR(IF(ISBLANK(INDEX(Date_unitati!$L:$L,MATCH($B86,Date_unitati!$B:$B,0))),"-",INDEX(Date_unitati!$L:$L,MATCH($B86,Date_unitati!$B:$B,0))),"-")</f>
        <v>4.4528571428571402</v>
      </c>
      <c r="F86" s="10">
        <f>IFERROR(IF(ISBLANK(INDEX(Date_unitati!$M:$M,MATCH($B86,Date_unitati!$B:$B,0))),"-",INDEX(Date_unitati!$M:$M,MATCH($B86,Date_unitati!$B:$B,0))),"-")</f>
        <v>4.6071428571428603</v>
      </c>
      <c r="G86" s="10">
        <f>IFERROR(IF(ISBLANK(INDEX(Date_unitati!$N:$N,MATCH($B86,Date_unitati!$B:$B,0))),"-",INDEX(Date_unitati!$N:$N,MATCH($B86,Date_unitati!$B:$B,0))),"-")</f>
        <v>5.9012500000000001</v>
      </c>
      <c r="H86" s="10">
        <f>IFERROR(IF(ISBLANK(INDEX(Date_unitati!$O:$O,MATCH($B86,Date_unitati!$B:$B,0))),"-",INDEX(Date_unitati!$O:$O,MATCH($B86,Date_unitati!$B:$B,0))),"-")</f>
        <v>5.0933333333333302</v>
      </c>
      <c r="I86" s="10">
        <f>IFERROR(IF(ISBLANK(INDEX(Date_unitati!$P:$P,MATCH($B86,Date_unitati!$B:$B,0))),"-",INDEX(Date_unitati!$P:$P,MATCH($B86,Date_unitati!$B:$B,0))),"-")</f>
        <v>4.6959999999999997</v>
      </c>
      <c r="J86" s="10">
        <f>IFERROR(IF(ISBLANK(INDEX(Date_unitati!$Q:$Q,MATCH($B86,Date_unitati!$B:$B,0))),"-",INDEX(Date_unitati!$Q:$Q,MATCH($B86,Date_unitati!$B:$B,0))),"-")</f>
        <v>4.28</v>
      </c>
      <c r="K86" s="10">
        <f>IFERROR(IF(ISBLANK(INDEX(Date_unitati!$R:$R,MATCH($B86,Date_unitati!$B:$B,0))),"-",INDEX(Date_unitati!$R:$R,MATCH($B86,Date_unitati!$B:$B,0))),"-")</f>
        <v>4.99714285714286</v>
      </c>
      <c r="L86" s="10">
        <f t="shared" si="2"/>
        <v>0.54</v>
      </c>
    </row>
    <row r="87" spans="1:12" x14ac:dyDescent="0.2">
      <c r="A87" s="15">
        <v>84</v>
      </c>
      <c r="B87" s="16" t="s">
        <v>236</v>
      </c>
      <c r="C87" s="16" t="s">
        <v>91</v>
      </c>
      <c r="D87" s="15" t="s">
        <v>64</v>
      </c>
      <c r="E87" s="10">
        <f>IFERROR(IF(ISBLANK(INDEX(Date_unitati!$L:$L,MATCH($B87,Date_unitati!$B:$B,0))),"-",INDEX(Date_unitati!$L:$L,MATCH($B87,Date_unitati!$B:$B,0))),"-")</f>
        <v>4.8492307692307701</v>
      </c>
      <c r="F87" s="10">
        <f>IFERROR(IF(ISBLANK(INDEX(Date_unitati!$M:$M,MATCH($B87,Date_unitati!$B:$B,0))),"-",INDEX(Date_unitati!$M:$M,MATCH($B87,Date_unitati!$B:$B,0))),"-")</f>
        <v>5.6214285714285701</v>
      </c>
      <c r="G87" s="10">
        <f>IFERROR(IF(ISBLANK(INDEX(Date_unitati!$N:$N,MATCH($B87,Date_unitati!$B:$B,0))),"-",INDEX(Date_unitati!$N:$N,MATCH($B87,Date_unitati!$B:$B,0))),"-")</f>
        <v>6.2121739130434799</v>
      </c>
      <c r="H87" s="10">
        <f>IFERROR(IF(ISBLANK(INDEX(Date_unitati!$O:$O,MATCH($B87,Date_unitati!$B:$B,0))),"-",INDEX(Date_unitati!$O:$O,MATCH($B87,Date_unitati!$B:$B,0))),"-")</f>
        <v>5.1009090909090897</v>
      </c>
      <c r="I87" s="10">
        <f>IFERROR(IF(ISBLANK(INDEX(Date_unitati!$P:$P,MATCH($B87,Date_unitati!$B:$B,0))),"-",INDEX(Date_unitati!$P:$P,MATCH($B87,Date_unitati!$B:$B,0))),"-")</f>
        <v>4.9456756756756803</v>
      </c>
      <c r="J87" s="10">
        <f>IFERROR(IF(ISBLANK(INDEX(Date_unitati!$Q:$Q,MATCH($B87,Date_unitati!$B:$B,0))),"-",INDEX(Date_unitati!$Q:$Q,MATCH($B87,Date_unitati!$B:$B,0))),"-")</f>
        <v>5.1223999999999998</v>
      </c>
      <c r="K87" s="10">
        <f>IFERROR(IF(ISBLANK(INDEX(Date_unitati!$R:$R,MATCH($B87,Date_unitati!$B:$B,0))),"-",INDEX(Date_unitati!$R:$R,MATCH($B87,Date_unitati!$B:$B,0))),"-")</f>
        <v>4.9359459459459503</v>
      </c>
      <c r="L87" s="10">
        <f t="shared" si="2"/>
        <v>0.09</v>
      </c>
    </row>
    <row r="88" spans="1:12" x14ac:dyDescent="0.2">
      <c r="A88" s="15">
        <v>85</v>
      </c>
      <c r="B88" s="16" t="s">
        <v>156</v>
      </c>
      <c r="C88" s="16" t="s">
        <v>157</v>
      </c>
      <c r="D88" s="15" t="s">
        <v>76</v>
      </c>
      <c r="E88" s="10">
        <f>IFERROR(IF(ISBLANK(INDEX(Date_unitati!$L:$L,MATCH($B88,Date_unitati!$B:$B,0))),"-",INDEX(Date_unitati!$L:$L,MATCH($B88,Date_unitati!$B:$B,0))),"-")</f>
        <v>4.9466666666666699</v>
      </c>
      <c r="F88" s="10">
        <f>IFERROR(IF(ISBLANK(INDEX(Date_unitati!$M:$M,MATCH($B88,Date_unitati!$B:$B,0))),"-",INDEX(Date_unitati!$M:$M,MATCH($B88,Date_unitati!$B:$B,0))),"-")</f>
        <v>3.58</v>
      </c>
      <c r="G88" s="10">
        <f>IFERROR(IF(ISBLANK(INDEX(Date_unitati!$N:$N,MATCH($B88,Date_unitati!$B:$B,0))),"-",INDEX(Date_unitati!$N:$N,MATCH($B88,Date_unitati!$B:$B,0))),"-")</f>
        <v>6.51</v>
      </c>
      <c r="H88" s="10">
        <f>IFERROR(IF(ISBLANK(INDEX(Date_unitati!$O:$O,MATCH($B88,Date_unitati!$B:$B,0))),"-",INDEX(Date_unitati!$O:$O,MATCH($B88,Date_unitati!$B:$B,0))),"-")</f>
        <v>4.53857142857143</v>
      </c>
      <c r="I88" s="10">
        <f>IFERROR(IF(ISBLANK(INDEX(Date_unitati!$P:$P,MATCH($B88,Date_unitati!$B:$B,0))),"-",INDEX(Date_unitati!$P:$P,MATCH($B88,Date_unitati!$B:$B,0))),"-")</f>
        <v>4.6766666666666703</v>
      </c>
      <c r="J88" s="10">
        <f>IFERROR(IF(ISBLANK(INDEX(Date_unitati!$Q:$Q,MATCH($B88,Date_unitati!$B:$B,0))),"-",INDEX(Date_unitati!$Q:$Q,MATCH($B88,Date_unitati!$B:$B,0))),"-")</f>
        <v>6.74714285714286</v>
      </c>
      <c r="K88" s="10">
        <f>IFERROR(IF(ISBLANK(INDEX(Date_unitati!$R:$R,MATCH($B88,Date_unitati!$B:$B,0))),"-",INDEX(Date_unitati!$R:$R,MATCH($B88,Date_unitati!$B:$B,0))),"-")</f>
        <v>4.8987499999999997</v>
      </c>
      <c r="L88" s="10">
        <f t="shared" si="2"/>
        <v>-0.05</v>
      </c>
    </row>
    <row r="89" spans="1:12" x14ac:dyDescent="0.2">
      <c r="A89" s="15">
        <v>86</v>
      </c>
      <c r="B89" s="16" t="s">
        <v>232</v>
      </c>
      <c r="C89" s="16" t="s">
        <v>233</v>
      </c>
      <c r="D89" s="15" t="s">
        <v>76</v>
      </c>
      <c r="E89" s="10">
        <f>IFERROR(IF(ISBLANK(INDEX(Date_unitati!$L:$L,MATCH($B89,Date_unitati!$B:$B,0))),"-",INDEX(Date_unitati!$L:$L,MATCH($B89,Date_unitati!$B:$B,0))),"-")</f>
        <v>5.1443333333333303</v>
      </c>
      <c r="F89" s="10">
        <f>IFERROR(IF(ISBLANK(INDEX(Date_unitati!$M:$M,MATCH($B89,Date_unitati!$B:$B,0))),"-",INDEX(Date_unitati!$M:$M,MATCH($B89,Date_unitati!$B:$B,0))),"-")</f>
        <v>5.4565000000000001</v>
      </c>
      <c r="G89" s="10">
        <f>IFERROR(IF(ISBLANK(INDEX(Date_unitati!$N:$N,MATCH($B89,Date_unitati!$B:$B,0))),"-",INDEX(Date_unitati!$N:$N,MATCH($B89,Date_unitati!$B:$B,0))),"-")</f>
        <v>5.5883333333333303</v>
      </c>
      <c r="H89" s="10">
        <f>IFERROR(IF(ISBLANK(INDEX(Date_unitati!$O:$O,MATCH($B89,Date_unitati!$B:$B,0))),"-",INDEX(Date_unitati!$O:$O,MATCH($B89,Date_unitati!$B:$B,0))),"-")</f>
        <v>4.9668965517241404</v>
      </c>
      <c r="I89" s="10">
        <f>IFERROR(IF(ISBLANK(INDEX(Date_unitati!$P:$P,MATCH($B89,Date_unitati!$B:$B,0))),"-",INDEX(Date_unitati!$P:$P,MATCH($B89,Date_unitati!$B:$B,0))),"-")</f>
        <v>4.5944444444444503</v>
      </c>
      <c r="J89" s="10">
        <f>IFERROR(IF(ISBLANK(INDEX(Date_unitati!$Q:$Q,MATCH($B89,Date_unitati!$B:$B,0))),"-",INDEX(Date_unitati!$Q:$Q,MATCH($B89,Date_unitati!$B:$B,0))),"-")</f>
        <v>5.5188888888888901</v>
      </c>
      <c r="K89" s="10">
        <f>IFERROR(IF(ISBLANK(INDEX(Date_unitati!$R:$R,MATCH($B89,Date_unitati!$B:$B,0))),"-",INDEX(Date_unitati!$R:$R,MATCH($B89,Date_unitati!$B:$B,0))),"-")</f>
        <v>4.8812820512820503</v>
      </c>
      <c r="L89" s="10">
        <f t="shared" si="2"/>
        <v>-0.26</v>
      </c>
    </row>
    <row r="90" spans="1:12" x14ac:dyDescent="0.2">
      <c r="A90" s="15">
        <v>87</v>
      </c>
      <c r="B90" s="16" t="s">
        <v>224</v>
      </c>
      <c r="C90" s="16" t="s">
        <v>225</v>
      </c>
      <c r="D90" s="15" t="s">
        <v>76</v>
      </c>
      <c r="E90" s="10">
        <f>IFERROR(IF(ISBLANK(INDEX(Date_unitati!$L:$L,MATCH($B90,Date_unitati!$B:$B,0))),"-",INDEX(Date_unitati!$L:$L,MATCH($B90,Date_unitati!$B:$B,0))),"-")</f>
        <v>7.2850000000000001</v>
      </c>
      <c r="F90" s="10" t="str">
        <f>IFERROR(IF(ISBLANK(INDEX(Date_unitati!$M:$M,MATCH($B90,Date_unitati!$B:$B,0))),"-",INDEX(Date_unitati!$M:$M,MATCH($B90,Date_unitati!$B:$B,0))),"-")</f>
        <v>-</v>
      </c>
      <c r="G90" s="10">
        <f>IFERROR(IF(ISBLANK(INDEX(Date_unitati!$N:$N,MATCH($B90,Date_unitati!$B:$B,0))),"-",INDEX(Date_unitati!$N:$N,MATCH($B90,Date_unitati!$B:$B,0))),"-")</f>
        <v>4.7733333333333299</v>
      </c>
      <c r="H90" s="10">
        <f>IFERROR(IF(ISBLANK(INDEX(Date_unitati!$O:$O,MATCH($B90,Date_unitati!$B:$B,0))),"-",INDEX(Date_unitati!$O:$O,MATCH($B90,Date_unitati!$B:$B,0))),"-")</f>
        <v>3.9849999999999999</v>
      </c>
      <c r="I90" s="10">
        <f>IFERROR(IF(ISBLANK(INDEX(Date_unitati!$P:$P,MATCH($B90,Date_unitati!$B:$B,0))),"-",INDEX(Date_unitati!$P:$P,MATCH($B90,Date_unitati!$B:$B,0))),"-")</f>
        <v>5.2333333333333298</v>
      </c>
      <c r="J90" s="10">
        <f>IFERROR(IF(ISBLANK(INDEX(Date_unitati!$Q:$Q,MATCH($B90,Date_unitati!$B:$B,0))),"-",INDEX(Date_unitati!$Q:$Q,MATCH($B90,Date_unitati!$B:$B,0))),"-")</f>
        <v>6.4980000000000002</v>
      </c>
      <c r="K90" s="10">
        <f>IFERROR(IF(ISBLANK(INDEX(Date_unitati!$R:$R,MATCH($B90,Date_unitati!$B:$B,0))),"-",INDEX(Date_unitati!$R:$R,MATCH($B90,Date_unitati!$B:$B,0))),"-")</f>
        <v>4.8781818181818197</v>
      </c>
      <c r="L90" s="10">
        <f t="shared" si="2"/>
        <v>-2.41</v>
      </c>
    </row>
    <row r="91" spans="1:12" x14ac:dyDescent="0.2">
      <c r="A91" s="15">
        <v>88</v>
      </c>
      <c r="B91" s="16" t="s">
        <v>249</v>
      </c>
      <c r="C91" s="16" t="s">
        <v>250</v>
      </c>
      <c r="D91" s="15" t="s">
        <v>76</v>
      </c>
      <c r="E91" s="10">
        <f>IFERROR(IF(ISBLANK(INDEX(Date_unitati!$L:$L,MATCH($B91,Date_unitati!$B:$B,0))),"-",INDEX(Date_unitati!$L:$L,MATCH($B91,Date_unitati!$B:$B,0))),"-")</f>
        <v>5.5708333333333302</v>
      </c>
      <c r="F91" s="10">
        <f>IFERROR(IF(ISBLANK(INDEX(Date_unitati!$M:$M,MATCH($B91,Date_unitati!$B:$B,0))),"-",INDEX(Date_unitati!$M:$M,MATCH($B91,Date_unitati!$B:$B,0))),"-")</f>
        <v>4.8215384615384602</v>
      </c>
      <c r="G91" s="10">
        <f>IFERROR(IF(ISBLANK(INDEX(Date_unitati!$N:$N,MATCH($B91,Date_unitati!$B:$B,0))),"-",INDEX(Date_unitati!$N:$N,MATCH($B91,Date_unitati!$B:$B,0))),"-")</f>
        <v>5.0066666666666704</v>
      </c>
      <c r="H91" s="10">
        <f>IFERROR(IF(ISBLANK(INDEX(Date_unitati!$O:$O,MATCH($B91,Date_unitati!$B:$B,0))),"-",INDEX(Date_unitati!$O:$O,MATCH($B91,Date_unitati!$B:$B,0))),"-")</f>
        <v>5.3861111111111102</v>
      </c>
      <c r="I91" s="10">
        <f>IFERROR(IF(ISBLANK(INDEX(Date_unitati!$P:$P,MATCH($B91,Date_unitati!$B:$B,0))),"-",INDEX(Date_unitati!$P:$P,MATCH($B91,Date_unitati!$B:$B,0))),"-")</f>
        <v>5.1349999999999998</v>
      </c>
      <c r="J91" s="10">
        <f>IFERROR(IF(ISBLANK(INDEX(Date_unitati!$Q:$Q,MATCH($B91,Date_unitati!$B:$B,0))),"-",INDEX(Date_unitati!$Q:$Q,MATCH($B91,Date_unitati!$B:$B,0))),"-")</f>
        <v>4.8954166666666703</v>
      </c>
      <c r="K91" s="10">
        <f>IFERROR(IF(ISBLANK(INDEX(Date_unitati!$R:$R,MATCH($B91,Date_unitati!$B:$B,0))),"-",INDEX(Date_unitati!$R:$R,MATCH($B91,Date_unitati!$B:$B,0))),"-")</f>
        <v>4.7728571428571396</v>
      </c>
      <c r="L91" s="10">
        <f t="shared" si="2"/>
        <v>-0.8</v>
      </c>
    </row>
    <row r="92" spans="1:12" x14ac:dyDescent="0.2">
      <c r="A92" s="15">
        <v>89</v>
      </c>
      <c r="B92" s="16" t="s">
        <v>253</v>
      </c>
      <c r="C92" s="16" t="s">
        <v>254</v>
      </c>
      <c r="D92" s="15" t="s">
        <v>76</v>
      </c>
      <c r="E92" s="10">
        <f>IFERROR(IF(ISBLANK(INDEX(Date_unitati!$L:$L,MATCH($B92,Date_unitati!$B:$B,0))),"-",INDEX(Date_unitati!$L:$L,MATCH($B92,Date_unitati!$B:$B,0))),"-")</f>
        <v>6.8</v>
      </c>
      <c r="F92" s="10">
        <f>IFERROR(IF(ISBLANK(INDEX(Date_unitati!$M:$M,MATCH($B92,Date_unitati!$B:$B,0))),"-",INDEX(Date_unitati!$M:$M,MATCH($B92,Date_unitati!$B:$B,0))),"-")</f>
        <v>3.8774999999999999</v>
      </c>
      <c r="G92" s="10">
        <f>IFERROR(IF(ISBLANK(INDEX(Date_unitati!$N:$N,MATCH($B92,Date_unitati!$B:$B,0))),"-",INDEX(Date_unitati!$N:$N,MATCH($B92,Date_unitati!$B:$B,0))),"-")</f>
        <v>5.75428571428571</v>
      </c>
      <c r="H92" s="10">
        <f>IFERROR(IF(ISBLANK(INDEX(Date_unitati!$O:$O,MATCH($B92,Date_unitati!$B:$B,0))),"-",INDEX(Date_unitati!$O:$O,MATCH($B92,Date_unitati!$B:$B,0))),"-")</f>
        <v>4.7233333333333301</v>
      </c>
      <c r="I92" s="10">
        <f>IFERROR(IF(ISBLANK(INDEX(Date_unitati!$P:$P,MATCH($B92,Date_unitati!$B:$B,0))),"-",INDEX(Date_unitati!$P:$P,MATCH($B92,Date_unitati!$B:$B,0))),"-")</f>
        <v>3.6549999999999998</v>
      </c>
      <c r="J92" s="10">
        <f>IFERROR(IF(ISBLANK(INDEX(Date_unitati!$Q:$Q,MATCH($B92,Date_unitati!$B:$B,0))),"-",INDEX(Date_unitati!$Q:$Q,MATCH($B92,Date_unitati!$B:$B,0))),"-")</f>
        <v>4.8380000000000001</v>
      </c>
      <c r="K92" s="10">
        <f>IFERROR(IF(ISBLANK(INDEX(Date_unitati!$R:$R,MATCH($B92,Date_unitati!$B:$B,0))),"-",INDEX(Date_unitati!$R:$R,MATCH($B92,Date_unitati!$B:$B,0))),"-")</f>
        <v>4.7699999999999996</v>
      </c>
      <c r="L92" s="10">
        <f t="shared" si="2"/>
        <v>-2.0299999999999998</v>
      </c>
    </row>
    <row r="93" spans="1:12" x14ac:dyDescent="0.2">
      <c r="A93" s="15">
        <v>90</v>
      </c>
      <c r="B93" s="16" t="s">
        <v>237</v>
      </c>
      <c r="C93" s="16" t="s">
        <v>238</v>
      </c>
      <c r="D93" s="15" t="s">
        <v>76</v>
      </c>
      <c r="E93" s="10">
        <f>IFERROR(IF(ISBLANK(INDEX(Date_unitati!$L:$L,MATCH($B93,Date_unitati!$B:$B,0))),"-",INDEX(Date_unitati!$L:$L,MATCH($B93,Date_unitati!$B:$B,0))),"-")</f>
        <v>4.8179999999999996</v>
      </c>
      <c r="F93" s="10">
        <f>IFERROR(IF(ISBLANK(INDEX(Date_unitati!$M:$M,MATCH($B93,Date_unitati!$B:$B,0))),"-",INDEX(Date_unitati!$M:$M,MATCH($B93,Date_unitati!$B:$B,0))),"-")</f>
        <v>5.4887499999999996</v>
      </c>
      <c r="G93" s="10">
        <f>IFERROR(IF(ISBLANK(INDEX(Date_unitati!$N:$N,MATCH($B93,Date_unitati!$B:$B,0))),"-",INDEX(Date_unitati!$N:$N,MATCH($B93,Date_unitati!$B:$B,0))),"-")</f>
        <v>6.5425000000000004</v>
      </c>
      <c r="H93" s="10">
        <f>IFERROR(IF(ISBLANK(INDEX(Date_unitati!$O:$O,MATCH($B93,Date_unitati!$B:$B,0))),"-",INDEX(Date_unitati!$O:$O,MATCH($B93,Date_unitati!$B:$B,0))),"-")</f>
        <v>5.37</v>
      </c>
      <c r="I93" s="10">
        <f>IFERROR(IF(ISBLANK(INDEX(Date_unitati!$P:$P,MATCH($B93,Date_unitati!$B:$B,0))),"-",INDEX(Date_unitati!$P:$P,MATCH($B93,Date_unitati!$B:$B,0))),"-")</f>
        <v>4.7430000000000003</v>
      </c>
      <c r="J93" s="10">
        <f>IFERROR(IF(ISBLANK(INDEX(Date_unitati!$Q:$Q,MATCH($B93,Date_unitati!$B:$B,0))),"-",INDEX(Date_unitati!$Q:$Q,MATCH($B93,Date_unitati!$B:$B,0))),"-")</f>
        <v>4.7115384615384599</v>
      </c>
      <c r="K93" s="10">
        <f>IFERROR(IF(ISBLANK(INDEX(Date_unitati!$R:$R,MATCH($B93,Date_unitati!$B:$B,0))),"-",INDEX(Date_unitati!$R:$R,MATCH($B93,Date_unitati!$B:$B,0))),"-")</f>
        <v>4.7371428571428602</v>
      </c>
      <c r="L93" s="10">
        <f t="shared" si="2"/>
        <v>-0.08</v>
      </c>
    </row>
    <row r="94" spans="1:12" x14ac:dyDescent="0.2">
      <c r="A94" s="15">
        <v>91</v>
      </c>
      <c r="B94" s="16" t="s">
        <v>78</v>
      </c>
      <c r="C94" s="16" t="s">
        <v>66</v>
      </c>
      <c r="D94" s="15" t="s">
        <v>64</v>
      </c>
      <c r="E94" s="10">
        <f>IFERROR(IF(ISBLANK(INDEX(Date_unitati!$L:$L,MATCH($B94,Date_unitati!$B:$B,0))),"-",INDEX(Date_unitati!$L:$L,MATCH($B94,Date_unitati!$B:$B,0))),"-")</f>
        <v>5.3637777777777798</v>
      </c>
      <c r="F94" s="10">
        <f>IFERROR(IF(ISBLANK(INDEX(Date_unitati!$M:$M,MATCH($B94,Date_unitati!$B:$B,0))),"-",INDEX(Date_unitati!$M:$M,MATCH($B94,Date_unitati!$B:$B,0))),"-")</f>
        <v>4.9335135135135104</v>
      </c>
      <c r="G94" s="10">
        <f>IFERROR(IF(ISBLANK(INDEX(Date_unitati!$N:$N,MATCH($B94,Date_unitati!$B:$B,0))),"-",INDEX(Date_unitati!$N:$N,MATCH($B94,Date_unitati!$B:$B,0))),"-")</f>
        <v>4.5368571428571398</v>
      </c>
      <c r="H94" s="10">
        <f>IFERROR(IF(ISBLANK(INDEX(Date_unitati!$O:$O,MATCH($B94,Date_unitati!$B:$B,0))),"-",INDEX(Date_unitati!$O:$O,MATCH($B94,Date_unitati!$B:$B,0))),"-")</f>
        <v>5.0403225806451601</v>
      </c>
      <c r="I94" s="10">
        <f>IFERROR(IF(ISBLANK(INDEX(Date_unitati!$P:$P,MATCH($B94,Date_unitati!$B:$B,0))),"-",INDEX(Date_unitati!$P:$P,MATCH($B94,Date_unitati!$B:$B,0))),"-")</f>
        <v>4.7215999999999996</v>
      </c>
      <c r="J94" s="10">
        <f>IFERROR(IF(ISBLANK(INDEX(Date_unitati!$Q:$Q,MATCH($B94,Date_unitati!$B:$B,0))),"-",INDEX(Date_unitati!$Q:$Q,MATCH($B94,Date_unitati!$B:$B,0))),"-")</f>
        <v>5.5623684210526303</v>
      </c>
      <c r="K94" s="10">
        <f>IFERROR(IF(ISBLANK(INDEX(Date_unitati!$R:$R,MATCH($B94,Date_unitati!$B:$B,0))),"-",INDEX(Date_unitati!$R:$R,MATCH($B94,Date_unitati!$B:$B,0))),"-")</f>
        <v>4.6994444444444499</v>
      </c>
      <c r="L94" s="10">
        <f t="shared" si="2"/>
        <v>-0.66</v>
      </c>
    </row>
    <row r="95" spans="1:12" x14ac:dyDescent="0.2">
      <c r="A95" s="15">
        <v>92</v>
      </c>
      <c r="B95" s="16" t="s">
        <v>95</v>
      </c>
      <c r="C95" s="16" t="s">
        <v>96</v>
      </c>
      <c r="D95" s="15" t="s">
        <v>76</v>
      </c>
      <c r="E95" s="10">
        <f>IFERROR(IF(ISBLANK(INDEX(Date_unitati!$L:$L,MATCH($B95,Date_unitati!$B:$B,0))),"-",INDEX(Date_unitati!$L:$L,MATCH($B95,Date_unitati!$B:$B,0))),"-")</f>
        <v>5.0692857142857104</v>
      </c>
      <c r="F95" s="10">
        <f>IFERROR(IF(ISBLANK(INDEX(Date_unitati!$M:$M,MATCH($B95,Date_unitati!$B:$B,0))),"-",INDEX(Date_unitati!$M:$M,MATCH($B95,Date_unitati!$B:$B,0))),"-")</f>
        <v>5.4202702702702696</v>
      </c>
      <c r="G95" s="10">
        <f>IFERROR(IF(ISBLANK(INDEX(Date_unitati!$N:$N,MATCH($B95,Date_unitati!$B:$B,0))),"-",INDEX(Date_unitati!$N:$N,MATCH($B95,Date_unitati!$B:$B,0))),"-")</f>
        <v>5.5304347826087001</v>
      </c>
      <c r="H95" s="10">
        <f>IFERROR(IF(ISBLANK(INDEX(Date_unitati!$O:$O,MATCH($B95,Date_unitati!$B:$B,0))),"-",INDEX(Date_unitati!$O:$O,MATCH($B95,Date_unitati!$B:$B,0))),"-")</f>
        <v>5.2548648648648699</v>
      </c>
      <c r="I95" s="10">
        <f>IFERROR(IF(ISBLANK(INDEX(Date_unitati!$P:$P,MATCH($B95,Date_unitati!$B:$B,0))),"-",INDEX(Date_unitati!$P:$P,MATCH($B95,Date_unitati!$B:$B,0))),"-")</f>
        <v>5.3653061224489802</v>
      </c>
      <c r="J95" s="10">
        <f>IFERROR(IF(ISBLANK(INDEX(Date_unitati!$Q:$Q,MATCH($B95,Date_unitati!$B:$B,0))),"-",INDEX(Date_unitati!$Q:$Q,MATCH($B95,Date_unitati!$B:$B,0))),"-")</f>
        <v>4.9882978723404303</v>
      </c>
      <c r="K95" s="10">
        <f>IFERROR(IF(ISBLANK(INDEX(Date_unitati!$R:$R,MATCH($B95,Date_unitati!$B:$B,0))),"-",INDEX(Date_unitati!$R:$R,MATCH($B95,Date_unitati!$B:$B,0))),"-")</f>
        <v>4.6945454545454499</v>
      </c>
      <c r="L95" s="10">
        <f t="shared" si="2"/>
        <v>-0.37</v>
      </c>
    </row>
    <row r="96" spans="1:12" x14ac:dyDescent="0.2">
      <c r="A96" s="15">
        <v>93</v>
      </c>
      <c r="B96" s="16" t="s">
        <v>123</v>
      </c>
      <c r="C96" s="16" t="s">
        <v>124</v>
      </c>
      <c r="D96" s="15" t="s">
        <v>76</v>
      </c>
      <c r="E96" s="10">
        <f>IFERROR(IF(ISBLANK(INDEX(Date_unitati!$L:$L,MATCH($B96,Date_unitati!$B:$B,0))),"-",INDEX(Date_unitati!$L:$L,MATCH($B96,Date_unitati!$B:$B,0))),"-")</f>
        <v>7.2685714285714296</v>
      </c>
      <c r="F96" s="10">
        <f>IFERROR(IF(ISBLANK(INDEX(Date_unitati!$M:$M,MATCH($B96,Date_unitati!$B:$B,0))),"-",INDEX(Date_unitati!$M:$M,MATCH($B96,Date_unitati!$B:$B,0))),"-")</f>
        <v>5.2382352941176498</v>
      </c>
      <c r="G96" s="10">
        <f>IFERROR(IF(ISBLANK(INDEX(Date_unitati!$N:$N,MATCH($B96,Date_unitati!$B:$B,0))),"-",INDEX(Date_unitati!$N:$N,MATCH($B96,Date_unitati!$B:$B,0))),"-")</f>
        <v>5.2184999999999997</v>
      </c>
      <c r="H96" s="10">
        <f>IFERROR(IF(ISBLANK(INDEX(Date_unitati!$O:$O,MATCH($B96,Date_unitati!$B:$B,0))),"-",INDEX(Date_unitati!$O:$O,MATCH($B96,Date_unitati!$B:$B,0))),"-")</f>
        <v>5.47</v>
      </c>
      <c r="I96" s="10">
        <f>IFERROR(IF(ISBLANK(INDEX(Date_unitati!$P:$P,MATCH($B96,Date_unitati!$B:$B,0))),"-",INDEX(Date_unitati!$P:$P,MATCH($B96,Date_unitati!$B:$B,0))),"-")</f>
        <v>3.9671428571428602</v>
      </c>
      <c r="J96" s="10">
        <f>IFERROR(IF(ISBLANK(INDEX(Date_unitati!$Q:$Q,MATCH($B96,Date_unitati!$B:$B,0))),"-",INDEX(Date_unitati!$Q:$Q,MATCH($B96,Date_unitati!$B:$B,0))),"-")</f>
        <v>6.2238888888888901</v>
      </c>
      <c r="K96" s="10">
        <f>IFERROR(IF(ISBLANK(INDEX(Date_unitati!$R:$R,MATCH($B96,Date_unitati!$B:$B,0))),"-",INDEX(Date_unitati!$R:$R,MATCH($B96,Date_unitati!$B:$B,0))),"-")</f>
        <v>4.671875</v>
      </c>
      <c r="L96" s="10">
        <f t="shared" si="2"/>
        <v>-2.6</v>
      </c>
    </row>
    <row r="97" spans="1:12" x14ac:dyDescent="0.2">
      <c r="A97" s="15">
        <v>94</v>
      </c>
      <c r="B97" s="16" t="s">
        <v>243</v>
      </c>
      <c r="C97" s="16" t="s">
        <v>244</v>
      </c>
      <c r="D97" s="15" t="s">
        <v>76</v>
      </c>
      <c r="E97" s="10">
        <f>IFERROR(IF(ISBLANK(INDEX(Date_unitati!$L:$L,MATCH($B97,Date_unitati!$B:$B,0))),"-",INDEX(Date_unitati!$L:$L,MATCH($B97,Date_unitati!$B:$B,0))),"-")</f>
        <v>4.0321428571428601</v>
      </c>
      <c r="F97" s="10">
        <f>IFERROR(IF(ISBLANK(INDEX(Date_unitati!$M:$M,MATCH($B97,Date_unitati!$B:$B,0))),"-",INDEX(Date_unitati!$M:$M,MATCH($B97,Date_unitati!$B:$B,0))),"-")</f>
        <v>5.0705263157894702</v>
      </c>
      <c r="G97" s="10">
        <f>IFERROR(IF(ISBLANK(INDEX(Date_unitati!$N:$N,MATCH($B97,Date_unitati!$B:$B,0))),"-",INDEX(Date_unitati!$N:$N,MATCH($B97,Date_unitati!$B:$B,0))),"-")</f>
        <v>3.8996666666666702</v>
      </c>
      <c r="H97" s="10">
        <f>IFERROR(IF(ISBLANK(INDEX(Date_unitati!$O:$O,MATCH($B97,Date_unitati!$B:$B,0))),"-",INDEX(Date_unitati!$O:$O,MATCH($B97,Date_unitati!$B:$B,0))),"-")</f>
        <v>5.343</v>
      </c>
      <c r="I97" s="10">
        <f>IFERROR(IF(ISBLANK(INDEX(Date_unitati!$P:$P,MATCH($B97,Date_unitati!$B:$B,0))),"-",INDEX(Date_unitati!$P:$P,MATCH($B97,Date_unitati!$B:$B,0))),"-")</f>
        <v>3.3318181818181798</v>
      </c>
      <c r="J97" s="10">
        <f>IFERROR(IF(ISBLANK(INDEX(Date_unitati!$Q:$Q,MATCH($B97,Date_unitati!$B:$B,0))),"-",INDEX(Date_unitati!$Q:$Q,MATCH($B97,Date_unitati!$B:$B,0))),"-")</f>
        <v>3.8847368421052599</v>
      </c>
      <c r="K97" s="10">
        <f>IFERROR(IF(ISBLANK(INDEX(Date_unitati!$R:$R,MATCH($B97,Date_unitati!$B:$B,0))),"-",INDEX(Date_unitati!$R:$R,MATCH($B97,Date_unitati!$B:$B,0))),"-")</f>
        <v>4.6539999999999999</v>
      </c>
      <c r="L97" s="10">
        <f t="shared" si="2"/>
        <v>0.62</v>
      </c>
    </row>
    <row r="98" spans="1:12" x14ac:dyDescent="0.2">
      <c r="A98" s="15">
        <v>95</v>
      </c>
      <c r="B98" s="16" t="s">
        <v>198</v>
      </c>
      <c r="C98" s="16" t="s">
        <v>199</v>
      </c>
      <c r="D98" s="15" t="s">
        <v>76</v>
      </c>
      <c r="E98" s="10">
        <f>IFERROR(IF(ISBLANK(INDEX(Date_unitati!$L:$L,MATCH($B98,Date_unitati!$B:$B,0))),"-",INDEX(Date_unitati!$L:$L,MATCH($B98,Date_unitati!$B:$B,0))),"-")</f>
        <v>4.8016666666666703</v>
      </c>
      <c r="F98" s="10">
        <f>IFERROR(IF(ISBLANK(INDEX(Date_unitati!$M:$M,MATCH($B98,Date_unitati!$B:$B,0))),"-",INDEX(Date_unitati!$M:$M,MATCH($B98,Date_unitati!$B:$B,0))),"-")</f>
        <v>4.8433333333333302</v>
      </c>
      <c r="G98" s="10">
        <f>IFERROR(IF(ISBLANK(INDEX(Date_unitati!$N:$N,MATCH($B98,Date_unitati!$B:$B,0))),"-",INDEX(Date_unitati!$N:$N,MATCH($B98,Date_unitati!$B:$B,0))),"-")</f>
        <v>5.46</v>
      </c>
      <c r="H98" s="10">
        <f>IFERROR(IF(ISBLANK(INDEX(Date_unitati!$O:$O,MATCH($B98,Date_unitati!$B:$B,0))),"-",INDEX(Date_unitati!$O:$O,MATCH($B98,Date_unitati!$B:$B,0))),"-")</f>
        <v>5.0720000000000001</v>
      </c>
      <c r="I98" s="10">
        <f>IFERROR(IF(ISBLANK(INDEX(Date_unitati!$P:$P,MATCH($B98,Date_unitati!$B:$B,0))),"-",INDEX(Date_unitati!$P:$P,MATCH($B98,Date_unitati!$B:$B,0))),"-")</f>
        <v>4.6462500000000002</v>
      </c>
      <c r="J98" s="10">
        <f>IFERROR(IF(ISBLANK(INDEX(Date_unitati!$Q:$Q,MATCH($B98,Date_unitati!$B:$B,0))),"-",INDEX(Date_unitati!$Q:$Q,MATCH($B98,Date_unitati!$B:$B,0))),"-")</f>
        <v>4.9974999999999996</v>
      </c>
      <c r="K98" s="10">
        <f>IFERROR(IF(ISBLANK(INDEX(Date_unitati!$R:$R,MATCH($B98,Date_unitati!$B:$B,0))),"-",INDEX(Date_unitati!$R:$R,MATCH($B98,Date_unitati!$B:$B,0))),"-")</f>
        <v>4.6466666666666701</v>
      </c>
      <c r="L98" s="10">
        <f t="shared" si="2"/>
        <v>-0.16</v>
      </c>
    </row>
    <row r="99" spans="1:12" x14ac:dyDescent="0.2">
      <c r="A99" s="15">
        <v>96</v>
      </c>
      <c r="B99" s="16" t="s">
        <v>89</v>
      </c>
      <c r="C99" s="16" t="s">
        <v>63</v>
      </c>
      <c r="D99" s="15" t="s">
        <v>64</v>
      </c>
      <c r="E99" s="10" t="str">
        <f>IFERROR(IF(ISBLANK(INDEX(Date_unitati!$L:$L,MATCH($B99,Date_unitati!$B:$B,0))),"-",INDEX(Date_unitati!$L:$L,MATCH($B99,Date_unitati!$B:$B,0))),"-")</f>
        <v>-</v>
      </c>
      <c r="F99" s="10" t="str">
        <f>IFERROR(IF(ISBLANK(INDEX(Date_unitati!$M:$M,MATCH($B99,Date_unitati!$B:$B,0))),"-",INDEX(Date_unitati!$M:$M,MATCH($B99,Date_unitati!$B:$B,0))),"-")</f>
        <v>-</v>
      </c>
      <c r="G99" s="10" t="str">
        <f>IFERROR(IF(ISBLANK(INDEX(Date_unitati!$N:$N,MATCH($B99,Date_unitati!$B:$B,0))),"-",INDEX(Date_unitati!$N:$N,MATCH($B99,Date_unitati!$B:$B,0))),"-")</f>
        <v>-</v>
      </c>
      <c r="H99" s="10">
        <f>IFERROR(IF(ISBLANK(INDEX(Date_unitati!$O:$O,MATCH($B99,Date_unitati!$B:$B,0))),"-",INDEX(Date_unitati!$O:$O,MATCH($B99,Date_unitati!$B:$B,0))),"-")</f>
        <v>4.9746666666666703</v>
      </c>
      <c r="I99" s="10">
        <f>IFERROR(IF(ISBLANK(INDEX(Date_unitati!$P:$P,MATCH($B99,Date_unitati!$B:$B,0))),"-",INDEX(Date_unitati!$P:$P,MATCH($B99,Date_unitati!$B:$B,0))),"-")</f>
        <v>3.9340000000000002</v>
      </c>
      <c r="J99" s="10">
        <f>IFERROR(IF(ISBLANK(INDEX(Date_unitati!$Q:$Q,MATCH($B99,Date_unitati!$B:$B,0))),"-",INDEX(Date_unitati!$Q:$Q,MATCH($B99,Date_unitati!$B:$B,0))),"-")</f>
        <v>4.3157142857142903</v>
      </c>
      <c r="K99" s="10">
        <f>IFERROR(IF(ISBLANK(INDEX(Date_unitati!$R:$R,MATCH($B99,Date_unitati!$B:$B,0))),"-",INDEX(Date_unitati!$R:$R,MATCH($B99,Date_unitati!$B:$B,0))),"-")</f>
        <v>4.4937500000000004</v>
      </c>
      <c r="L99" s="10" t="str">
        <f t="shared" si="2"/>
        <v>-</v>
      </c>
    </row>
    <row r="100" spans="1:12" x14ac:dyDescent="0.2">
      <c r="A100" s="15">
        <v>97</v>
      </c>
      <c r="B100" s="16" t="s">
        <v>234</v>
      </c>
      <c r="C100" s="16" t="s">
        <v>235</v>
      </c>
      <c r="D100" s="15" t="s">
        <v>76</v>
      </c>
      <c r="E100" s="10">
        <f>IFERROR(IF(ISBLANK(INDEX(Date_unitati!$L:$L,MATCH($B100,Date_unitati!$B:$B,0))),"-",INDEX(Date_unitati!$L:$L,MATCH($B100,Date_unitati!$B:$B,0))),"-")</f>
        <v>4.5392307692307696</v>
      </c>
      <c r="F100" s="10">
        <f>IFERROR(IF(ISBLANK(INDEX(Date_unitati!$M:$M,MATCH($B100,Date_unitati!$B:$B,0))),"-",INDEX(Date_unitati!$M:$M,MATCH($B100,Date_unitati!$B:$B,0))),"-")</f>
        <v>2.9</v>
      </c>
      <c r="G100" s="10">
        <f>IFERROR(IF(ISBLANK(INDEX(Date_unitati!$N:$N,MATCH($B100,Date_unitati!$B:$B,0))),"-",INDEX(Date_unitati!$N:$N,MATCH($B100,Date_unitati!$B:$B,0))),"-")</f>
        <v>5.5214285714285696</v>
      </c>
      <c r="H100" s="10">
        <f>IFERROR(IF(ISBLANK(INDEX(Date_unitati!$O:$O,MATCH($B100,Date_unitati!$B:$B,0))),"-",INDEX(Date_unitati!$O:$O,MATCH($B100,Date_unitati!$B:$B,0))),"-")</f>
        <v>5.8572727272727301</v>
      </c>
      <c r="I100" s="10">
        <f>IFERROR(IF(ISBLANK(INDEX(Date_unitati!$P:$P,MATCH($B100,Date_unitati!$B:$B,0))),"-",INDEX(Date_unitati!$P:$P,MATCH($B100,Date_unitati!$B:$B,0))),"-")</f>
        <v>3.7475000000000001</v>
      </c>
      <c r="J100" s="10">
        <f>IFERROR(IF(ISBLANK(INDEX(Date_unitati!$Q:$Q,MATCH($B100,Date_unitati!$B:$B,0))),"-",INDEX(Date_unitati!$Q:$Q,MATCH($B100,Date_unitati!$B:$B,0))),"-")</f>
        <v>4.6100000000000003</v>
      </c>
      <c r="K100" s="10">
        <f>IFERROR(IF(ISBLANK(INDEX(Date_unitati!$R:$R,MATCH($B100,Date_unitati!$B:$B,0))),"-",INDEX(Date_unitati!$R:$R,MATCH($B100,Date_unitati!$B:$B,0))),"-")</f>
        <v>4.4619999999999997</v>
      </c>
      <c r="L100" s="10">
        <f t="shared" ref="L100:L131" si="3">IFERROR(IF(OR(ISTEXT(E100),ISTEXT(K100)),"-",ROUND(K100-E100,2)),"-")</f>
        <v>-0.08</v>
      </c>
    </row>
    <row r="101" spans="1:12" x14ac:dyDescent="0.2">
      <c r="A101" s="15">
        <v>98</v>
      </c>
      <c r="B101" s="16" t="s">
        <v>118</v>
      </c>
      <c r="C101" s="16" t="s">
        <v>119</v>
      </c>
      <c r="D101" s="15" t="s">
        <v>76</v>
      </c>
      <c r="E101" s="10">
        <f>IFERROR(IF(ISBLANK(INDEX(Date_unitati!$L:$L,MATCH($B101,Date_unitati!$B:$B,0))),"-",INDEX(Date_unitati!$L:$L,MATCH($B101,Date_unitati!$B:$B,0))),"-")</f>
        <v>5.9276923076923103</v>
      </c>
      <c r="F101" s="10">
        <f>IFERROR(IF(ISBLANK(INDEX(Date_unitati!$M:$M,MATCH($B101,Date_unitati!$B:$B,0))),"-",INDEX(Date_unitati!$M:$M,MATCH($B101,Date_unitati!$B:$B,0))),"-")</f>
        <v>5.6538461538461497</v>
      </c>
      <c r="G101" s="10">
        <f>IFERROR(IF(ISBLANK(INDEX(Date_unitati!$N:$N,MATCH($B101,Date_unitati!$B:$B,0))),"-",INDEX(Date_unitati!$N:$N,MATCH($B101,Date_unitati!$B:$B,0))),"-")</f>
        <v>5.2131249999999998</v>
      </c>
      <c r="H101" s="10">
        <f>IFERROR(IF(ISBLANK(INDEX(Date_unitati!$O:$O,MATCH($B101,Date_unitati!$B:$B,0))),"-",INDEX(Date_unitati!$O:$O,MATCH($B101,Date_unitati!$B:$B,0))),"-")</f>
        <v>5.01</v>
      </c>
      <c r="I101" s="10">
        <f>IFERROR(IF(ISBLANK(INDEX(Date_unitati!$P:$P,MATCH($B101,Date_unitati!$B:$B,0))),"-",INDEX(Date_unitati!$P:$P,MATCH($B101,Date_unitati!$B:$B,0))),"-")</f>
        <v>4.15818181818182</v>
      </c>
      <c r="J101" s="10">
        <f>IFERROR(IF(ISBLANK(INDEX(Date_unitati!$Q:$Q,MATCH($B101,Date_unitati!$B:$B,0))),"-",INDEX(Date_unitati!$Q:$Q,MATCH($B101,Date_unitati!$B:$B,0))),"-")</f>
        <v>4.4990909090909099</v>
      </c>
      <c r="K101" s="10">
        <f>IFERROR(IF(ISBLANK(INDEX(Date_unitati!$R:$R,MATCH($B101,Date_unitati!$B:$B,0))),"-",INDEX(Date_unitati!$R:$R,MATCH($B101,Date_unitati!$B:$B,0))),"-")</f>
        <v>4.4379999999999997</v>
      </c>
      <c r="L101" s="10">
        <f t="shared" si="3"/>
        <v>-1.49</v>
      </c>
    </row>
    <row r="102" spans="1:12" x14ac:dyDescent="0.2">
      <c r="A102" s="15">
        <v>99</v>
      </c>
      <c r="B102" s="16" t="s">
        <v>251</v>
      </c>
      <c r="C102" s="16" t="s">
        <v>252</v>
      </c>
      <c r="D102" s="15" t="s">
        <v>76</v>
      </c>
      <c r="E102" s="10">
        <f>IFERROR(IF(ISBLANK(INDEX(Date_unitati!$L:$L,MATCH($B102,Date_unitati!$B:$B,0))),"-",INDEX(Date_unitati!$L:$L,MATCH($B102,Date_unitati!$B:$B,0))),"-")</f>
        <v>6.4805882352941202</v>
      </c>
      <c r="F102" s="10">
        <f>IFERROR(IF(ISBLANK(INDEX(Date_unitati!$M:$M,MATCH($B102,Date_unitati!$B:$B,0))),"-",INDEX(Date_unitati!$M:$M,MATCH($B102,Date_unitati!$B:$B,0))),"-")</f>
        <v>5.55</v>
      </c>
      <c r="G102" s="10">
        <f>IFERROR(IF(ISBLANK(INDEX(Date_unitati!$N:$N,MATCH($B102,Date_unitati!$B:$B,0))),"-",INDEX(Date_unitati!$N:$N,MATCH($B102,Date_unitati!$B:$B,0))),"-")</f>
        <v>5.9823076923076899</v>
      </c>
      <c r="H102" s="10">
        <f>IFERROR(IF(ISBLANK(INDEX(Date_unitati!$O:$O,MATCH($B102,Date_unitati!$B:$B,0))),"-",INDEX(Date_unitati!$O:$O,MATCH($B102,Date_unitati!$B:$B,0))),"-")</f>
        <v>6.12947368421053</v>
      </c>
      <c r="I102" s="10">
        <f>IFERROR(IF(ISBLANK(INDEX(Date_unitati!$P:$P,MATCH($B102,Date_unitati!$B:$B,0))),"-",INDEX(Date_unitati!$P:$P,MATCH($B102,Date_unitati!$B:$B,0))),"-")</f>
        <v>6.3283333333333296</v>
      </c>
      <c r="J102" s="10">
        <f>IFERROR(IF(ISBLANK(INDEX(Date_unitati!$Q:$Q,MATCH($B102,Date_unitati!$B:$B,0))),"-",INDEX(Date_unitati!$Q:$Q,MATCH($B102,Date_unitati!$B:$B,0))),"-")</f>
        <v>5.5434999999999999</v>
      </c>
      <c r="K102" s="10">
        <f>IFERROR(IF(ISBLANK(INDEX(Date_unitati!$R:$R,MATCH($B102,Date_unitati!$B:$B,0))),"-",INDEX(Date_unitati!$R:$R,MATCH($B102,Date_unitati!$B:$B,0))),"-")</f>
        <v>4.4186206896551701</v>
      </c>
      <c r="L102" s="10">
        <f t="shared" si="3"/>
        <v>-2.06</v>
      </c>
    </row>
    <row r="103" spans="1:12" x14ac:dyDescent="0.2">
      <c r="A103" s="15">
        <v>100</v>
      </c>
      <c r="B103" s="16" t="s">
        <v>176</v>
      </c>
      <c r="C103" s="16" t="s">
        <v>177</v>
      </c>
      <c r="D103" s="15" t="s">
        <v>76</v>
      </c>
      <c r="E103" s="10">
        <f>IFERROR(IF(ISBLANK(INDEX(Date_unitati!$L:$L,MATCH($B103,Date_unitati!$B:$B,0))),"-",INDEX(Date_unitati!$L:$L,MATCH($B103,Date_unitati!$B:$B,0))),"-")</f>
        <v>4.5350000000000001</v>
      </c>
      <c r="F103" s="10">
        <f>IFERROR(IF(ISBLANK(INDEX(Date_unitati!$M:$M,MATCH($B103,Date_unitati!$B:$B,0))),"-",INDEX(Date_unitati!$M:$M,MATCH($B103,Date_unitati!$B:$B,0))),"-")</f>
        <v>4.9136363636363596</v>
      </c>
      <c r="G103" s="10">
        <f>IFERROR(IF(ISBLANK(INDEX(Date_unitati!$N:$N,MATCH($B103,Date_unitati!$B:$B,0))),"-",INDEX(Date_unitati!$N:$N,MATCH($B103,Date_unitati!$B:$B,0))),"-")</f>
        <v>4.7324999999999999</v>
      </c>
      <c r="H103" s="10">
        <f>IFERROR(IF(ISBLANK(INDEX(Date_unitati!$O:$O,MATCH($B103,Date_unitati!$B:$B,0))),"-",INDEX(Date_unitati!$O:$O,MATCH($B103,Date_unitati!$B:$B,0))),"-")</f>
        <v>4.0562500000000004</v>
      </c>
      <c r="I103" s="10">
        <f>IFERROR(IF(ISBLANK(INDEX(Date_unitati!$P:$P,MATCH($B103,Date_unitati!$B:$B,0))),"-",INDEX(Date_unitati!$P:$P,MATCH($B103,Date_unitati!$B:$B,0))),"-")</f>
        <v>4.55</v>
      </c>
      <c r="J103" s="10">
        <f>IFERROR(IF(ISBLANK(INDEX(Date_unitati!$Q:$Q,MATCH($B103,Date_unitati!$B:$B,0))),"-",INDEX(Date_unitati!$Q:$Q,MATCH($B103,Date_unitati!$B:$B,0))),"-")</f>
        <v>5.4576923076923096</v>
      </c>
      <c r="K103" s="10">
        <f>IFERROR(IF(ISBLANK(INDEX(Date_unitati!$R:$R,MATCH($B103,Date_unitati!$B:$B,0))),"-",INDEX(Date_unitati!$R:$R,MATCH($B103,Date_unitati!$B:$B,0))),"-")</f>
        <v>4.1863636363636401</v>
      </c>
      <c r="L103" s="10">
        <f t="shared" si="3"/>
        <v>-0.35</v>
      </c>
    </row>
    <row r="104" spans="1:12" x14ac:dyDescent="0.2">
      <c r="A104" s="15">
        <v>101</v>
      </c>
      <c r="B104" s="16" t="s">
        <v>172</v>
      </c>
      <c r="C104" s="16" t="s">
        <v>173</v>
      </c>
      <c r="D104" s="15" t="s">
        <v>76</v>
      </c>
      <c r="E104" s="10">
        <f>IFERROR(IF(ISBLANK(INDEX(Date_unitati!$L:$L,MATCH($B104,Date_unitati!$B:$B,0))),"-",INDEX(Date_unitati!$L:$L,MATCH($B104,Date_unitati!$B:$B,0))),"-")</f>
        <v>6.05</v>
      </c>
      <c r="F104" s="10">
        <f>IFERROR(IF(ISBLANK(INDEX(Date_unitati!$M:$M,MATCH($B104,Date_unitati!$B:$B,0))),"-",INDEX(Date_unitati!$M:$M,MATCH($B104,Date_unitati!$B:$B,0))),"-")</f>
        <v>6.1685714285714299</v>
      </c>
      <c r="G104" s="10">
        <f>IFERROR(IF(ISBLANK(INDEX(Date_unitati!$N:$N,MATCH($B104,Date_unitati!$B:$B,0))),"-",INDEX(Date_unitati!$N:$N,MATCH($B104,Date_unitati!$B:$B,0))),"-")</f>
        <v>5.4783333333333299</v>
      </c>
      <c r="H104" s="10">
        <f>IFERROR(IF(ISBLANK(INDEX(Date_unitati!$O:$O,MATCH($B104,Date_unitati!$B:$B,0))),"-",INDEX(Date_unitati!$O:$O,MATCH($B104,Date_unitati!$B:$B,0))),"-")</f>
        <v>4.8016666666666703</v>
      </c>
      <c r="I104" s="10">
        <f>IFERROR(IF(ISBLANK(INDEX(Date_unitati!$P:$P,MATCH($B104,Date_unitati!$B:$B,0))),"-",INDEX(Date_unitati!$P:$P,MATCH($B104,Date_unitati!$B:$B,0))),"-")</f>
        <v>6.08</v>
      </c>
      <c r="J104" s="10">
        <f>IFERROR(IF(ISBLANK(INDEX(Date_unitati!$Q:$Q,MATCH($B104,Date_unitati!$B:$B,0))),"-",INDEX(Date_unitati!$Q:$Q,MATCH($B104,Date_unitati!$B:$B,0))),"-")</f>
        <v>5.6877777777777796</v>
      </c>
      <c r="K104" s="10">
        <f>IFERROR(IF(ISBLANK(INDEX(Date_unitati!$R:$R,MATCH($B104,Date_unitati!$B:$B,0))),"-",INDEX(Date_unitati!$R:$R,MATCH($B104,Date_unitati!$B:$B,0))),"-")</f>
        <v>4.1319999999999997</v>
      </c>
      <c r="L104" s="10">
        <f t="shared" si="3"/>
        <v>-1.92</v>
      </c>
    </row>
    <row r="105" spans="1:12" x14ac:dyDescent="0.2">
      <c r="A105" s="15">
        <v>102</v>
      </c>
      <c r="B105" s="16" t="s">
        <v>83</v>
      </c>
      <c r="C105" s="16" t="s">
        <v>66</v>
      </c>
      <c r="D105" s="15" t="s">
        <v>64</v>
      </c>
      <c r="E105" s="10">
        <f>IFERROR(IF(ISBLANK(INDEX(Date_unitati!$L:$L,MATCH($B105,Date_unitati!$B:$B,0))),"-",INDEX(Date_unitati!$L:$L,MATCH($B105,Date_unitati!$B:$B,0))),"-")</f>
        <v>2.282</v>
      </c>
      <c r="F105" s="10">
        <f>IFERROR(IF(ISBLANK(INDEX(Date_unitati!$M:$M,MATCH($B105,Date_unitati!$B:$B,0))),"-",INDEX(Date_unitati!$M:$M,MATCH($B105,Date_unitati!$B:$B,0))),"-")</f>
        <v>4.0030000000000001</v>
      </c>
      <c r="G105" s="10">
        <f>IFERROR(IF(ISBLANK(INDEX(Date_unitati!$N:$N,MATCH($B105,Date_unitati!$B:$B,0))),"-",INDEX(Date_unitati!$N:$N,MATCH($B105,Date_unitati!$B:$B,0))),"-")</f>
        <v>4.5510000000000002</v>
      </c>
      <c r="H105" s="10">
        <f>IFERROR(IF(ISBLANK(INDEX(Date_unitati!$O:$O,MATCH($B105,Date_unitati!$B:$B,0))),"-",INDEX(Date_unitati!$O:$O,MATCH($B105,Date_unitati!$B:$B,0))),"-")</f>
        <v>3.5233333333333299</v>
      </c>
      <c r="I105" s="10">
        <f>IFERROR(IF(ISBLANK(INDEX(Date_unitati!$P:$P,MATCH($B105,Date_unitati!$B:$B,0))),"-",INDEX(Date_unitati!$P:$P,MATCH($B105,Date_unitati!$B:$B,0))),"-")</f>
        <v>3.0688888888888899</v>
      </c>
      <c r="J105" s="10">
        <f>IFERROR(IF(ISBLANK(INDEX(Date_unitati!$Q:$Q,MATCH($B105,Date_unitati!$B:$B,0))),"-",INDEX(Date_unitati!$Q:$Q,MATCH($B105,Date_unitati!$B:$B,0))),"-")</f>
        <v>4.2433333333333296</v>
      </c>
      <c r="K105" s="10">
        <f>IFERROR(IF(ISBLANK(INDEX(Date_unitati!$R:$R,MATCH($B105,Date_unitati!$B:$B,0))),"-",INDEX(Date_unitati!$R:$R,MATCH($B105,Date_unitati!$B:$B,0))),"-")</f>
        <v>3.7829999999999999</v>
      </c>
      <c r="L105" s="10">
        <f t="shared" si="3"/>
        <v>1.5</v>
      </c>
    </row>
    <row r="106" spans="1:12" x14ac:dyDescent="0.2">
      <c r="A106" s="15">
        <v>103</v>
      </c>
      <c r="B106" s="16" t="s">
        <v>226</v>
      </c>
      <c r="C106" s="16" t="s">
        <v>227</v>
      </c>
      <c r="D106" s="15" t="s">
        <v>76</v>
      </c>
      <c r="E106" s="10">
        <f>IFERROR(IF(ISBLANK(INDEX(Date_unitati!$L:$L,MATCH($B106,Date_unitati!$B:$B,0))),"-",INDEX(Date_unitati!$L:$L,MATCH($B106,Date_unitati!$B:$B,0))),"-")</f>
        <v>5.2269230769230797</v>
      </c>
      <c r="F106" s="10">
        <f>IFERROR(IF(ISBLANK(INDEX(Date_unitati!$M:$M,MATCH($B106,Date_unitati!$B:$B,0))),"-",INDEX(Date_unitati!$M:$M,MATCH($B106,Date_unitati!$B:$B,0))),"-")</f>
        <v>5.9662499999999996</v>
      </c>
      <c r="G106" s="10">
        <f>IFERROR(IF(ISBLANK(INDEX(Date_unitati!$N:$N,MATCH($B106,Date_unitati!$B:$B,0))),"-",INDEX(Date_unitati!$N:$N,MATCH($B106,Date_unitati!$B:$B,0))),"-")</f>
        <v>5.5658823529411796</v>
      </c>
      <c r="H106" s="10">
        <f>IFERROR(IF(ISBLANK(INDEX(Date_unitati!$O:$O,MATCH($B106,Date_unitati!$B:$B,0))),"-",INDEX(Date_unitati!$O:$O,MATCH($B106,Date_unitati!$B:$B,0))),"-")</f>
        <v>3.9824999999999999</v>
      </c>
      <c r="I106" s="10">
        <f>IFERROR(IF(ISBLANK(INDEX(Date_unitati!$P:$P,MATCH($B106,Date_unitati!$B:$B,0))),"-",INDEX(Date_unitati!$P:$P,MATCH($B106,Date_unitati!$B:$B,0))),"-")</f>
        <v>5.8925000000000001</v>
      </c>
      <c r="J106" s="10">
        <f>IFERROR(IF(ISBLANK(INDEX(Date_unitati!$Q:$Q,MATCH($B106,Date_unitati!$B:$B,0))),"-",INDEX(Date_unitati!$Q:$Q,MATCH($B106,Date_unitati!$B:$B,0))),"-")</f>
        <v>5.1737500000000001</v>
      </c>
      <c r="K106" s="10">
        <f>IFERROR(IF(ISBLANK(INDEX(Date_unitati!$R:$R,MATCH($B106,Date_unitati!$B:$B,0))),"-",INDEX(Date_unitati!$R:$R,MATCH($B106,Date_unitati!$B:$B,0))),"-")</f>
        <v>3.72846153846154</v>
      </c>
      <c r="L106" s="10">
        <f t="shared" si="3"/>
        <v>-1.5</v>
      </c>
    </row>
    <row r="107" spans="1:12" x14ac:dyDescent="0.2">
      <c r="A107" s="15">
        <v>104</v>
      </c>
      <c r="B107" s="16" t="s">
        <v>165</v>
      </c>
      <c r="C107" s="16" t="s">
        <v>107</v>
      </c>
      <c r="D107" s="15" t="s">
        <v>64</v>
      </c>
      <c r="E107" s="10">
        <f>IFERROR(IF(ISBLANK(INDEX(Date_unitati!$L:$L,MATCH($B107,Date_unitati!$B:$B,0))),"-",INDEX(Date_unitati!$L:$L,MATCH($B107,Date_unitati!$B:$B,0))),"-")</f>
        <v>6.2383333333333297</v>
      </c>
      <c r="F107" s="10">
        <f>IFERROR(IF(ISBLANK(INDEX(Date_unitati!$M:$M,MATCH($B107,Date_unitati!$B:$B,0))),"-",INDEX(Date_unitati!$M:$M,MATCH($B107,Date_unitati!$B:$B,0))),"-")</f>
        <v>4.8650000000000002</v>
      </c>
      <c r="G107" s="10">
        <f>IFERROR(IF(ISBLANK(INDEX(Date_unitati!$N:$N,MATCH($B107,Date_unitati!$B:$B,0))),"-",INDEX(Date_unitati!$N:$N,MATCH($B107,Date_unitati!$B:$B,0))),"-")</f>
        <v>3.8260000000000001</v>
      </c>
      <c r="H107" s="10">
        <f>IFERROR(IF(ISBLANK(INDEX(Date_unitati!$O:$O,MATCH($B107,Date_unitati!$B:$B,0))),"-",INDEX(Date_unitati!$O:$O,MATCH($B107,Date_unitati!$B:$B,0))),"-")</f>
        <v>2.8839999999999999</v>
      </c>
      <c r="I107" s="10">
        <f>IFERROR(IF(ISBLANK(INDEX(Date_unitati!$P:$P,MATCH($B107,Date_unitati!$B:$B,0))),"-",INDEX(Date_unitati!$P:$P,MATCH($B107,Date_unitati!$B:$B,0))),"-")</f>
        <v>3.2262499999999998</v>
      </c>
      <c r="J107" s="10">
        <f>IFERROR(IF(ISBLANK(INDEX(Date_unitati!$Q:$Q,MATCH($B107,Date_unitati!$B:$B,0))),"-",INDEX(Date_unitati!$Q:$Q,MATCH($B107,Date_unitati!$B:$B,0))),"-")</f>
        <v>3.0074999999999998</v>
      </c>
      <c r="K107" s="10">
        <f>IFERROR(IF(ISBLANK(INDEX(Date_unitati!$R:$R,MATCH($B107,Date_unitati!$B:$B,0))),"-",INDEX(Date_unitati!$R:$R,MATCH($B107,Date_unitati!$B:$B,0))),"-")</f>
        <v>3.2589999999999999</v>
      </c>
      <c r="L107" s="10">
        <f t="shared" si="3"/>
        <v>-2.98</v>
      </c>
    </row>
    <row r="108" spans="1:12" x14ac:dyDescent="0.2">
      <c r="A108" s="15">
        <v>105</v>
      </c>
      <c r="B108" s="16" t="s">
        <v>190</v>
      </c>
      <c r="C108" s="16" t="s">
        <v>191</v>
      </c>
      <c r="D108" s="15" t="s">
        <v>76</v>
      </c>
      <c r="E108" s="10">
        <f>IFERROR(IF(ISBLANK(INDEX(Date_unitati!$L:$L,MATCH($B108,Date_unitati!$B:$B,0))),"-",INDEX(Date_unitati!$L:$L,MATCH($B108,Date_unitati!$B:$B,0))),"-")</f>
        <v>5.4409999999999998</v>
      </c>
      <c r="F108" s="10">
        <f>IFERROR(IF(ISBLANK(INDEX(Date_unitati!$M:$M,MATCH($B108,Date_unitati!$B:$B,0))),"-",INDEX(Date_unitati!$M:$M,MATCH($B108,Date_unitati!$B:$B,0))),"-")</f>
        <v>4.835</v>
      </c>
      <c r="G108" s="10">
        <f>IFERROR(IF(ISBLANK(INDEX(Date_unitati!$N:$N,MATCH($B108,Date_unitati!$B:$B,0))),"-",INDEX(Date_unitati!$N:$N,MATCH($B108,Date_unitati!$B:$B,0))),"-")</f>
        <v>5.60666666666667</v>
      </c>
      <c r="H108" s="10">
        <f>IFERROR(IF(ISBLANK(INDEX(Date_unitati!$O:$O,MATCH($B108,Date_unitati!$B:$B,0))),"-",INDEX(Date_unitati!$O:$O,MATCH($B108,Date_unitati!$B:$B,0))),"-")</f>
        <v>5.9371428571428604</v>
      </c>
      <c r="I108" s="10">
        <f>IFERROR(IF(ISBLANK(INDEX(Date_unitati!$P:$P,MATCH($B108,Date_unitati!$B:$B,0))),"-",INDEX(Date_unitati!$P:$P,MATCH($B108,Date_unitati!$B:$B,0))),"-")</f>
        <v>4.6500000000000004</v>
      </c>
      <c r="J108" s="10">
        <f>IFERROR(IF(ISBLANK(INDEX(Date_unitati!$Q:$Q,MATCH($B108,Date_unitati!$B:$B,0))),"-",INDEX(Date_unitati!$Q:$Q,MATCH($B108,Date_unitati!$B:$B,0))),"-")</f>
        <v>4.1775000000000002</v>
      </c>
      <c r="K108" s="10">
        <f>IFERROR(IF(ISBLANK(INDEX(Date_unitati!$R:$R,MATCH($B108,Date_unitati!$B:$B,0))),"-",INDEX(Date_unitati!$R:$R,MATCH($B108,Date_unitati!$B:$B,0))),"-")</f>
        <v>3.2475000000000001</v>
      </c>
      <c r="L108" s="10">
        <f t="shared" si="3"/>
        <v>-2.19</v>
      </c>
    </row>
    <row r="109" spans="1:12" x14ac:dyDescent="0.2">
      <c r="A109" s="15">
        <v>106</v>
      </c>
      <c r="B109" s="16" t="s">
        <v>196</v>
      </c>
      <c r="C109" s="16" t="s">
        <v>197</v>
      </c>
      <c r="D109" s="15" t="s">
        <v>76</v>
      </c>
      <c r="E109" s="10">
        <f>IFERROR(IF(ISBLANK(INDEX(Date_unitati!$L:$L,MATCH($B109,Date_unitati!$B:$B,0))),"-",INDEX(Date_unitati!$L:$L,MATCH($B109,Date_unitati!$B:$B,0))),"-")</f>
        <v>4.74</v>
      </c>
      <c r="F109" s="10">
        <f>IFERROR(IF(ISBLANK(INDEX(Date_unitati!$M:$M,MATCH($B109,Date_unitati!$B:$B,0))),"-",INDEX(Date_unitati!$M:$M,MATCH($B109,Date_unitati!$B:$B,0))),"-")</f>
        <v>4.68</v>
      </c>
      <c r="G109" s="10">
        <f>IFERROR(IF(ISBLANK(INDEX(Date_unitati!$N:$N,MATCH($B109,Date_unitati!$B:$B,0))),"-",INDEX(Date_unitati!$N:$N,MATCH($B109,Date_unitati!$B:$B,0))),"-")</f>
        <v>6.6025</v>
      </c>
      <c r="H109" s="10">
        <f>IFERROR(IF(ISBLANK(INDEX(Date_unitati!$O:$O,MATCH($B109,Date_unitati!$B:$B,0))),"-",INDEX(Date_unitati!$O:$O,MATCH($B109,Date_unitati!$B:$B,0))),"-")</f>
        <v>5.7374999999999998</v>
      </c>
      <c r="I109" s="10">
        <f>IFERROR(IF(ISBLANK(INDEX(Date_unitati!$P:$P,MATCH($B109,Date_unitati!$B:$B,0))),"-",INDEX(Date_unitati!$P:$P,MATCH($B109,Date_unitati!$B:$B,0))),"-")</f>
        <v>5.5683333333333298</v>
      </c>
      <c r="J109" s="10">
        <f>IFERROR(IF(ISBLANK(INDEX(Date_unitati!$Q:$Q,MATCH($B109,Date_unitati!$B:$B,0))),"-",INDEX(Date_unitati!$Q:$Q,MATCH($B109,Date_unitati!$B:$B,0))),"-")</f>
        <v>5.61</v>
      </c>
      <c r="K109" s="10">
        <f>IFERROR(IF(ISBLANK(INDEX(Date_unitati!$R:$R,MATCH($B109,Date_unitati!$B:$B,0))),"-",INDEX(Date_unitati!$R:$R,MATCH($B109,Date_unitati!$B:$B,0))),"-")</f>
        <v>2.92</v>
      </c>
      <c r="L109" s="10">
        <f t="shared" si="3"/>
        <v>-1.82</v>
      </c>
    </row>
    <row r="110" spans="1:12" x14ac:dyDescent="0.2">
      <c r="A110" s="15">
        <v>107</v>
      </c>
      <c r="B110" s="16" t="s">
        <v>80</v>
      </c>
      <c r="C110" s="16" t="s">
        <v>66</v>
      </c>
      <c r="D110" s="15" t="s">
        <v>64</v>
      </c>
      <c r="E110" s="10">
        <f>IFERROR(IF(ISBLANK(INDEX(Date_unitati!$L:$L,MATCH($B110,Date_unitati!$B:$B,0))),"-",INDEX(Date_unitati!$L:$L,MATCH($B110,Date_unitati!$B:$B,0))),"-")</f>
        <v>3.9322222222222201</v>
      </c>
      <c r="F110" s="10">
        <f>IFERROR(IF(ISBLANK(INDEX(Date_unitati!$M:$M,MATCH($B110,Date_unitati!$B:$B,0))),"-",INDEX(Date_unitati!$M:$M,MATCH($B110,Date_unitati!$B:$B,0))),"-")</f>
        <v>5.1014285714285696</v>
      </c>
      <c r="G110" s="10">
        <f>IFERROR(IF(ISBLANK(INDEX(Date_unitati!$N:$N,MATCH($B110,Date_unitati!$B:$B,0))),"-",INDEX(Date_unitati!$N:$N,MATCH($B110,Date_unitati!$B:$B,0))),"-")</f>
        <v>4.7414285714285702</v>
      </c>
      <c r="H110" s="10">
        <f>IFERROR(IF(ISBLANK(INDEX(Date_unitati!$O:$O,MATCH($B110,Date_unitati!$B:$B,0))),"-",INDEX(Date_unitati!$O:$O,MATCH($B110,Date_unitati!$B:$B,0))),"-")</f>
        <v>4.3330769230769199</v>
      </c>
      <c r="I110" s="10">
        <f>IFERROR(IF(ISBLANK(INDEX(Date_unitati!$P:$P,MATCH($B110,Date_unitati!$B:$B,0))),"-",INDEX(Date_unitati!$P:$P,MATCH($B110,Date_unitati!$B:$B,0))),"-")</f>
        <v>3.0128571428571398</v>
      </c>
      <c r="J110" s="10">
        <f>IFERROR(IF(ISBLANK(INDEX(Date_unitati!$Q:$Q,MATCH($B110,Date_unitati!$B:$B,0))),"-",INDEX(Date_unitati!$Q:$Q,MATCH($B110,Date_unitati!$B:$B,0))),"-")</f>
        <v>2.77111111111111</v>
      </c>
      <c r="K110" s="10">
        <f>IFERROR(IF(ISBLANK(INDEX(Date_unitati!$R:$R,MATCH($B110,Date_unitati!$B:$B,0))),"-",INDEX(Date_unitati!$R:$R,MATCH($B110,Date_unitati!$B:$B,0))),"-")</f>
        <v>2.4542857142857102</v>
      </c>
      <c r="L110" s="10">
        <f t="shared" si="3"/>
        <v>-1.48</v>
      </c>
    </row>
    <row r="111" spans="1:12" x14ac:dyDescent="0.2">
      <c r="A111" s="15">
        <v>108</v>
      </c>
      <c r="B111" s="16" t="s">
        <v>117</v>
      </c>
      <c r="C111" s="16" t="s">
        <v>66</v>
      </c>
      <c r="D111" s="15" t="s">
        <v>64</v>
      </c>
      <c r="E111" s="10">
        <f>IFERROR(IF(ISBLANK(INDEX(Date_unitati!$L:$L,MATCH($B111,Date_unitati!$B:$B,0))),"-",INDEX(Date_unitati!$L:$L,MATCH($B111,Date_unitati!$B:$B,0))),"-")</f>
        <v>6.2211111111111101</v>
      </c>
      <c r="F111" s="10">
        <f>IFERROR(IF(ISBLANK(INDEX(Date_unitati!$M:$M,MATCH($B111,Date_unitati!$B:$B,0))),"-",INDEX(Date_unitati!$M:$M,MATCH($B111,Date_unitati!$B:$B,0))),"-")</f>
        <v>5.6662499999999998</v>
      </c>
      <c r="G111" s="10">
        <f>IFERROR(IF(ISBLANK(INDEX(Date_unitati!$N:$N,MATCH($B111,Date_unitati!$B:$B,0))),"-",INDEX(Date_unitati!$N:$N,MATCH($B111,Date_unitati!$B:$B,0))),"-")</f>
        <v>5.6479999999999997</v>
      </c>
      <c r="H111" s="10">
        <f>IFERROR(IF(ISBLANK(INDEX(Date_unitati!$O:$O,MATCH($B111,Date_unitati!$B:$B,0))),"-",INDEX(Date_unitati!$O:$O,MATCH($B111,Date_unitati!$B:$B,0))),"-")</f>
        <v>5.4893749999999999</v>
      </c>
      <c r="I111" s="10">
        <f>IFERROR(IF(ISBLANK(INDEX(Date_unitati!$P:$P,MATCH($B111,Date_unitati!$B:$B,0))),"-",INDEX(Date_unitati!$P:$P,MATCH($B111,Date_unitati!$B:$B,0))),"-")</f>
        <v>5.4066666666666698</v>
      </c>
      <c r="J111" s="10">
        <f>IFERROR(IF(ISBLANK(INDEX(Date_unitati!$Q:$Q,MATCH($B111,Date_unitati!$B:$B,0))),"-",INDEX(Date_unitati!$Q:$Q,MATCH($B111,Date_unitati!$B:$B,0))),"-")</f>
        <v>6.5979999999999999</v>
      </c>
      <c r="K111" s="10" t="str">
        <f>IFERROR(IF(ISBLANK(INDEX(Date_unitati!$R:$R,MATCH($B111,Date_unitati!$B:$B,0))),"-",INDEX(Date_unitati!$R:$R,MATCH($B111,Date_unitati!$B:$B,0))),"-")</f>
        <v>-</v>
      </c>
      <c r="L111" s="10" t="str">
        <f t="shared" si="3"/>
        <v>-</v>
      </c>
    </row>
    <row r="112" spans="1:12" x14ac:dyDescent="0.2">
      <c r="A112" s="15">
        <v>109</v>
      </c>
      <c r="B112" s="16" t="s">
        <v>155</v>
      </c>
      <c r="C112" s="16" t="s">
        <v>66</v>
      </c>
      <c r="D112" s="15" t="s">
        <v>64</v>
      </c>
      <c r="E112" s="10">
        <f>IFERROR(IF(ISBLANK(INDEX(Date_unitati!$L:$L,MATCH($B112,Date_unitati!$B:$B,0))),"-",INDEX(Date_unitati!$L:$L,MATCH($B112,Date_unitati!$B:$B,0))),"-")</f>
        <v>6.3003999999999998</v>
      </c>
      <c r="F112" s="10">
        <f>IFERROR(IF(ISBLANK(INDEX(Date_unitati!$M:$M,MATCH($B112,Date_unitati!$B:$B,0))),"-",INDEX(Date_unitati!$M:$M,MATCH($B112,Date_unitati!$B:$B,0))),"-")</f>
        <v>5.5985714285714296</v>
      </c>
      <c r="G112" s="10">
        <f>IFERROR(IF(ISBLANK(INDEX(Date_unitati!$N:$N,MATCH($B112,Date_unitati!$B:$B,0))),"-",INDEX(Date_unitati!$N:$N,MATCH($B112,Date_unitati!$B:$B,0))),"-")</f>
        <v>6.4282926829268296</v>
      </c>
      <c r="H112" s="10">
        <f>IFERROR(IF(ISBLANK(INDEX(Date_unitati!$O:$O,MATCH($B112,Date_unitati!$B:$B,0))),"-",INDEX(Date_unitati!$O:$O,MATCH($B112,Date_unitati!$B:$B,0))),"-")</f>
        <v>6.22068181818182</v>
      </c>
      <c r="I112" s="10">
        <f>IFERROR(IF(ISBLANK(INDEX(Date_unitati!$P:$P,MATCH($B112,Date_unitati!$B:$B,0))),"-",INDEX(Date_unitati!$P:$P,MATCH($B112,Date_unitati!$B:$B,0))),"-")</f>
        <v>6.1411363636363596</v>
      </c>
      <c r="J112" s="10">
        <f>IFERROR(IF(ISBLANK(INDEX(Date_unitati!$Q:$Q,MATCH($B112,Date_unitati!$B:$B,0))),"-",INDEX(Date_unitati!$Q:$Q,MATCH($B112,Date_unitati!$B:$B,0))),"-")</f>
        <v>6.39</v>
      </c>
      <c r="K112" s="10" t="str">
        <f>IFERROR(IF(ISBLANK(INDEX(Date_unitati!$R:$R,MATCH($B112,Date_unitati!$B:$B,0))),"-",INDEX(Date_unitati!$R:$R,MATCH($B112,Date_unitati!$B:$B,0))),"-")</f>
        <v>-</v>
      </c>
      <c r="L112" s="10" t="str">
        <f t="shared" si="3"/>
        <v>-</v>
      </c>
    </row>
    <row r="113" spans="1:12" x14ac:dyDescent="0.2">
      <c r="A113" s="15">
        <v>110</v>
      </c>
      <c r="B113" s="16" t="s">
        <v>170</v>
      </c>
      <c r="C113" s="16" t="s">
        <v>171</v>
      </c>
      <c r="D113" s="15" t="s">
        <v>76</v>
      </c>
      <c r="E113" s="10">
        <f>IFERROR(IF(ISBLANK(INDEX(Date_unitati!$L:$L,MATCH($B113,Date_unitati!$B:$B,0))),"-",INDEX(Date_unitati!$L:$L,MATCH($B113,Date_unitati!$B:$B,0))),"-")</f>
        <v>6.9470000000000001</v>
      </c>
      <c r="F113" s="10">
        <f>IFERROR(IF(ISBLANK(INDEX(Date_unitati!$M:$M,MATCH($B113,Date_unitati!$B:$B,0))),"-",INDEX(Date_unitati!$M:$M,MATCH($B113,Date_unitati!$B:$B,0))),"-")</f>
        <v>5.4160000000000004</v>
      </c>
      <c r="G113" s="10">
        <f>IFERROR(IF(ISBLANK(INDEX(Date_unitati!$N:$N,MATCH($B113,Date_unitati!$B:$B,0))),"-",INDEX(Date_unitati!$N:$N,MATCH($B113,Date_unitati!$B:$B,0))),"-")</f>
        <v>7.218</v>
      </c>
      <c r="H113" s="10">
        <f>IFERROR(IF(ISBLANK(INDEX(Date_unitati!$O:$O,MATCH($B113,Date_unitati!$B:$B,0))),"-",INDEX(Date_unitati!$O:$O,MATCH($B113,Date_unitati!$B:$B,0))),"-")</f>
        <v>6.2545454545454504</v>
      </c>
      <c r="I113" s="10">
        <f>IFERROR(IF(ISBLANK(INDEX(Date_unitati!$P:$P,MATCH($B113,Date_unitati!$B:$B,0))),"-",INDEX(Date_unitati!$P:$P,MATCH($B113,Date_unitati!$B:$B,0))),"-")</f>
        <v>5.9137500000000003</v>
      </c>
      <c r="J113" s="10">
        <f>IFERROR(IF(ISBLANK(INDEX(Date_unitati!$Q:$Q,MATCH($B113,Date_unitati!$B:$B,0))),"-",INDEX(Date_unitati!$Q:$Q,MATCH($B113,Date_unitati!$B:$B,0))),"-")</f>
        <v>5.8650000000000002</v>
      </c>
      <c r="K113" s="10" t="str">
        <f>IFERROR(IF(ISBLANK(INDEX(Date_unitati!$R:$R,MATCH($B113,Date_unitati!$B:$B,0))),"-",INDEX(Date_unitati!$R:$R,MATCH($B113,Date_unitati!$B:$B,0))),"-")</f>
        <v>-</v>
      </c>
      <c r="L113" s="10" t="str">
        <f t="shared" si="3"/>
        <v>-</v>
      </c>
    </row>
    <row r="114" spans="1:12" x14ac:dyDescent="0.2">
      <c r="A114" s="15">
        <v>111</v>
      </c>
      <c r="B114" s="16" t="s">
        <v>166</v>
      </c>
      <c r="C114" s="16" t="s">
        <v>167</v>
      </c>
      <c r="D114" s="15" t="s">
        <v>76</v>
      </c>
      <c r="E114" s="10">
        <f>IFERROR(IF(ISBLANK(INDEX(Date_unitati!$L:$L,MATCH($B114,Date_unitati!$B:$B,0))),"-",INDEX(Date_unitati!$L:$L,MATCH($B114,Date_unitati!$B:$B,0))),"-")</f>
        <v>5.9050000000000002</v>
      </c>
      <c r="F114" s="10">
        <f>IFERROR(IF(ISBLANK(INDEX(Date_unitati!$M:$M,MATCH($B114,Date_unitati!$B:$B,0))),"-",INDEX(Date_unitati!$M:$M,MATCH($B114,Date_unitati!$B:$B,0))),"-")</f>
        <v>4.5121428571428597</v>
      </c>
      <c r="G114" s="10">
        <f>IFERROR(IF(ISBLANK(INDEX(Date_unitati!$N:$N,MATCH($B114,Date_unitati!$B:$B,0))),"-",INDEX(Date_unitati!$N:$N,MATCH($B114,Date_unitati!$B:$B,0))),"-")</f>
        <v>5.2450000000000001</v>
      </c>
      <c r="H114" s="10">
        <f>IFERROR(IF(ISBLANK(INDEX(Date_unitati!$O:$O,MATCH($B114,Date_unitati!$B:$B,0))),"-",INDEX(Date_unitati!$O:$O,MATCH($B114,Date_unitati!$B:$B,0))),"-")</f>
        <v>6.0676923076923099</v>
      </c>
      <c r="I114" s="10">
        <f>IFERROR(IF(ISBLANK(INDEX(Date_unitati!$P:$P,MATCH($B114,Date_unitati!$B:$B,0))),"-",INDEX(Date_unitati!$P:$P,MATCH($B114,Date_unitati!$B:$B,0))),"-")</f>
        <v>4.7949999999999999</v>
      </c>
      <c r="J114" s="10">
        <f>IFERROR(IF(ISBLANK(INDEX(Date_unitati!$Q:$Q,MATCH($B114,Date_unitati!$B:$B,0))),"-",INDEX(Date_unitati!$Q:$Q,MATCH($B114,Date_unitati!$B:$B,0))),"-")</f>
        <v>6.1791999999999998</v>
      </c>
      <c r="K114" s="10" t="str">
        <f>IFERROR(IF(ISBLANK(INDEX(Date_unitati!$R:$R,MATCH($B114,Date_unitati!$B:$B,0))),"-",INDEX(Date_unitati!$R:$R,MATCH($B114,Date_unitati!$B:$B,0))),"-")</f>
        <v>-</v>
      </c>
      <c r="L114" s="10" t="str">
        <f t="shared" si="3"/>
        <v>-</v>
      </c>
    </row>
    <row r="115" spans="1:12" x14ac:dyDescent="0.2">
      <c r="A115" s="15">
        <v>112</v>
      </c>
      <c r="B115" s="16" t="s">
        <v>142</v>
      </c>
      <c r="C115" s="16" t="s">
        <v>66</v>
      </c>
      <c r="D115" s="15" t="s">
        <v>64</v>
      </c>
      <c r="E115" s="10">
        <f>IFERROR(IF(ISBLANK(INDEX(Date_unitati!$L:$L,MATCH($B115,Date_unitati!$B:$B,0))),"-",INDEX(Date_unitati!$L:$L,MATCH($B115,Date_unitati!$B:$B,0))),"-")</f>
        <v>4.2024999999999997</v>
      </c>
      <c r="F115" s="10" t="str">
        <f>IFERROR(IF(ISBLANK(INDEX(Date_unitati!$M:$M,MATCH($B115,Date_unitati!$B:$B,0))),"-",INDEX(Date_unitati!$M:$M,MATCH($B115,Date_unitati!$B:$B,0))),"-")</f>
        <v>-</v>
      </c>
      <c r="G115" s="10">
        <f>IFERROR(IF(ISBLANK(INDEX(Date_unitati!$N:$N,MATCH($B115,Date_unitati!$B:$B,0))),"-",INDEX(Date_unitati!$N:$N,MATCH($B115,Date_unitati!$B:$B,0))),"-")</f>
        <v>4.3419999999999996</v>
      </c>
      <c r="H115" s="10">
        <f>IFERROR(IF(ISBLANK(INDEX(Date_unitati!$O:$O,MATCH($B115,Date_unitati!$B:$B,0))),"-",INDEX(Date_unitati!$O:$O,MATCH($B115,Date_unitati!$B:$B,0))),"-")</f>
        <v>4.1263636363636396</v>
      </c>
      <c r="I115" s="10">
        <f>IFERROR(IF(ISBLANK(INDEX(Date_unitati!$P:$P,MATCH($B115,Date_unitati!$B:$B,0))),"-",INDEX(Date_unitati!$P:$P,MATCH($B115,Date_unitati!$B:$B,0))),"-")</f>
        <v>3.3362500000000002</v>
      </c>
      <c r="J115" s="10">
        <f>IFERROR(IF(ISBLANK(INDEX(Date_unitati!$Q:$Q,MATCH($B115,Date_unitati!$B:$B,0))),"-",INDEX(Date_unitati!$Q:$Q,MATCH($B115,Date_unitati!$B:$B,0))),"-")</f>
        <v>4.1875</v>
      </c>
      <c r="K115" s="10" t="str">
        <f>IFERROR(IF(ISBLANK(INDEX(Date_unitati!$R:$R,MATCH($B115,Date_unitati!$B:$B,0))),"-",INDEX(Date_unitati!$R:$R,MATCH($B115,Date_unitati!$B:$B,0))),"-")</f>
        <v>-</v>
      </c>
      <c r="L115" s="10" t="str">
        <f t="shared" si="3"/>
        <v>-</v>
      </c>
    </row>
    <row r="116" spans="1:12" x14ac:dyDescent="0.2">
      <c r="A116" s="15">
        <v>113</v>
      </c>
      <c r="B116" s="16" t="s">
        <v>200</v>
      </c>
      <c r="C116" s="16" t="s">
        <v>201</v>
      </c>
      <c r="D116" s="15" t="s">
        <v>76</v>
      </c>
      <c r="E116" s="10">
        <f>IFERROR(IF(ISBLANK(INDEX(Date_unitati!$L:$L,MATCH($B116,Date_unitati!$B:$B,0))),"-",INDEX(Date_unitati!$L:$L,MATCH($B116,Date_unitati!$B:$B,0))),"-")</f>
        <v>4.34</v>
      </c>
      <c r="F116" s="10">
        <f>IFERROR(IF(ISBLANK(INDEX(Date_unitati!$M:$M,MATCH($B116,Date_unitati!$B:$B,0))),"-",INDEX(Date_unitati!$M:$M,MATCH($B116,Date_unitati!$B:$B,0))),"-")</f>
        <v>3.0057142857142898</v>
      </c>
      <c r="G116" s="10">
        <f>IFERROR(IF(ISBLANK(INDEX(Date_unitati!$N:$N,MATCH($B116,Date_unitati!$B:$B,0))),"-",INDEX(Date_unitati!$N:$N,MATCH($B116,Date_unitati!$B:$B,0))),"-")</f>
        <v>4.1440000000000001</v>
      </c>
      <c r="H116" s="10">
        <f>IFERROR(IF(ISBLANK(INDEX(Date_unitati!$O:$O,MATCH($B116,Date_unitati!$B:$B,0))),"-",INDEX(Date_unitati!$O:$O,MATCH($B116,Date_unitati!$B:$B,0))),"-")</f>
        <v>4.0613333333333301</v>
      </c>
      <c r="I116" s="10">
        <f>IFERROR(IF(ISBLANK(INDEX(Date_unitati!$P:$P,MATCH($B116,Date_unitati!$B:$B,0))),"-",INDEX(Date_unitati!$P:$P,MATCH($B116,Date_unitati!$B:$B,0))),"-")</f>
        <v>4.85666666666667</v>
      </c>
      <c r="J116" s="10">
        <f>IFERROR(IF(ISBLANK(INDEX(Date_unitati!$Q:$Q,MATCH($B116,Date_unitati!$B:$B,0))),"-",INDEX(Date_unitati!$Q:$Q,MATCH($B116,Date_unitati!$B:$B,0))),"-")</f>
        <v>3.468</v>
      </c>
      <c r="K116" s="10" t="str">
        <f>IFERROR(IF(ISBLANK(INDEX(Date_unitati!$R:$R,MATCH($B116,Date_unitati!$B:$B,0))),"-",INDEX(Date_unitati!$R:$R,MATCH($B116,Date_unitati!$B:$B,0))),"-")</f>
        <v>-</v>
      </c>
      <c r="L116" s="10" t="str">
        <f t="shared" si="3"/>
        <v>-</v>
      </c>
    </row>
  </sheetData>
  <mergeCells count="1">
    <mergeCell ref="A1:L1"/>
  </mergeCells>
  <conditionalFormatting sqref="L4:L116">
    <cfRule type="colorScale" priority="2">
      <colorScale>
        <cfvo type="min"/>
        <cfvo type="num" val="0"/>
        <cfvo type="max"/>
        <color rgb="FFF8696B"/>
        <color rgb="FFFFEB84"/>
        <color rgb="FF63BE7B"/>
      </colorScale>
    </cfRule>
  </conditionalFormatting>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16"/>
  <sheetViews>
    <sheetView showGridLines="0" zoomScaleNormal="100" workbookViewId="0">
      <pane ySplit="3" topLeftCell="A4" activePane="bottomLeft" state="frozen"/>
      <selection pane="bottomLeft"/>
    </sheetView>
  </sheetViews>
  <sheetFormatPr baseColWidth="10" defaultColWidth="8.6640625" defaultRowHeight="15" x14ac:dyDescent="0.2"/>
  <cols>
    <col min="1" max="1" width="6" customWidth="1"/>
    <col min="2" max="2" width="46" customWidth="1"/>
    <col min="3" max="3" width="16" customWidth="1"/>
    <col min="4" max="11" width="9" customWidth="1"/>
    <col min="12" max="12" width="10" customWidth="1"/>
  </cols>
  <sheetData>
    <row r="1" spans="1:12" x14ac:dyDescent="0.2">
      <c r="A1" s="2" t="s">
        <v>265</v>
      </c>
      <c r="B1" s="2"/>
      <c r="C1" s="2"/>
      <c r="D1" s="2"/>
      <c r="E1" s="2"/>
      <c r="F1" s="2"/>
      <c r="G1" s="2"/>
      <c r="H1" s="2"/>
      <c r="I1" s="2"/>
      <c r="J1" s="2"/>
      <c r="K1" s="2"/>
      <c r="L1" s="2"/>
    </row>
    <row r="3" spans="1:12" x14ac:dyDescent="0.2">
      <c r="A3" s="12" t="s">
        <v>262</v>
      </c>
      <c r="B3" s="12" t="s">
        <v>24</v>
      </c>
      <c r="C3" s="12" t="s">
        <v>25</v>
      </c>
      <c r="D3" s="12" t="s">
        <v>26</v>
      </c>
      <c r="E3" s="12" t="s">
        <v>4</v>
      </c>
      <c r="F3" s="12" t="s">
        <v>5</v>
      </c>
      <c r="G3" s="12" t="s">
        <v>6</v>
      </c>
      <c r="H3" s="12" t="s">
        <v>7</v>
      </c>
      <c r="I3" s="12" t="s">
        <v>8</v>
      </c>
      <c r="J3" s="12" t="s">
        <v>9</v>
      </c>
      <c r="K3" s="12" t="s">
        <v>10</v>
      </c>
      <c r="L3" s="12" t="s">
        <v>263</v>
      </c>
    </row>
    <row r="4" spans="1:12" x14ac:dyDescent="0.2">
      <c r="A4" s="15">
        <v>1</v>
      </c>
      <c r="B4" s="16" t="s">
        <v>68</v>
      </c>
      <c r="C4" s="16" t="s">
        <v>66</v>
      </c>
      <c r="D4" s="15" t="s">
        <v>64</v>
      </c>
      <c r="E4" s="10">
        <f>IFERROR(IF(ISBLANK(INDEX(Date_unitati!$S:$S,MATCH($B4,Date_unitati!$B:$B,0))),"-",INDEX(Date_unitati!$S:$S,MATCH($B4,Date_unitati!$B:$B,0))),"-")</f>
        <v>9.3255555555555603</v>
      </c>
      <c r="F4" s="10">
        <f>IFERROR(IF(ISBLANK(INDEX(Date_unitati!$T:$T,MATCH($B4,Date_unitati!$B:$B,0))),"-",INDEX(Date_unitati!$T:$T,MATCH($B4,Date_unitati!$B:$B,0))),"-")</f>
        <v>8.9215909090909093</v>
      </c>
      <c r="G4" s="10">
        <f>IFERROR(IF(ISBLANK(INDEX(Date_unitati!$U:$U,MATCH($B4,Date_unitati!$B:$B,0))),"-",INDEX(Date_unitati!$U:$U,MATCH($B4,Date_unitati!$B:$B,0))),"-")</f>
        <v>8.9619047619047603</v>
      </c>
      <c r="H4" s="10">
        <f>IFERROR(IF(ISBLANK(INDEX(Date_unitati!$V:$V,MATCH($B4,Date_unitati!$B:$B,0))),"-",INDEX(Date_unitati!$V:$V,MATCH($B4,Date_unitati!$B:$B,0))),"-")</f>
        <v>8.8912790697674406</v>
      </c>
      <c r="I4" s="10">
        <f>IFERROR(IF(ISBLANK(INDEX(Date_unitati!$W:$W,MATCH($B4,Date_unitati!$B:$B,0))),"-",INDEX(Date_unitati!$W:$W,MATCH($B4,Date_unitati!$B:$B,0))),"-")</f>
        <v>8.5724719101123608</v>
      </c>
      <c r="J4" s="10">
        <f>IFERROR(IF(ISBLANK(INDEX(Date_unitati!$X:$X,MATCH($B4,Date_unitati!$B:$B,0))),"-",INDEX(Date_unitati!$X:$X,MATCH($B4,Date_unitati!$B:$B,0))),"-")</f>
        <v>8.8367469879518108</v>
      </c>
      <c r="K4" s="10">
        <f>IFERROR(IF(ISBLANK(INDEX(Date_unitati!$Y:$Y,MATCH($B4,Date_unitati!$B:$B,0))),"-",INDEX(Date_unitati!$Y:$Y,MATCH($B4,Date_unitati!$B:$B,0))),"-")</f>
        <v>8.6308988764044905</v>
      </c>
      <c r="L4" s="10">
        <f t="shared" ref="L4:L35" si="0">IFERROR(IF(OR(ISTEXT(E4),ISTEXT(K4)),"-",ROUND(K4-E4,2)),"-")</f>
        <v>-0.69</v>
      </c>
    </row>
    <row r="5" spans="1:12" x14ac:dyDescent="0.2">
      <c r="A5" s="15">
        <v>2</v>
      </c>
      <c r="B5" s="16" t="s">
        <v>210</v>
      </c>
      <c r="C5" s="16" t="s">
        <v>211</v>
      </c>
      <c r="D5" s="15" t="s">
        <v>76</v>
      </c>
      <c r="E5" s="10">
        <f>IFERROR(IF(ISBLANK(INDEX(Date_unitati!$S:$S,MATCH($B5,Date_unitati!$B:$B,0))),"-",INDEX(Date_unitati!$S:$S,MATCH($B5,Date_unitati!$B:$B,0))),"-")</f>
        <v>7.4</v>
      </c>
      <c r="F5" s="10">
        <f>IFERROR(IF(ISBLANK(INDEX(Date_unitati!$T:$T,MATCH($B5,Date_unitati!$B:$B,0))),"-",INDEX(Date_unitati!$T:$T,MATCH($B5,Date_unitati!$B:$B,0))),"-")</f>
        <v>7.2649999999999997</v>
      </c>
      <c r="G5" s="10">
        <f>IFERROR(IF(ISBLANK(INDEX(Date_unitati!$U:$U,MATCH($B5,Date_unitati!$B:$B,0))),"-",INDEX(Date_unitati!$U:$U,MATCH($B5,Date_unitati!$B:$B,0))),"-")</f>
        <v>7.2916666666666696</v>
      </c>
      <c r="H5" s="10">
        <f>IFERROR(IF(ISBLANK(INDEX(Date_unitati!$V:$V,MATCH($B5,Date_unitati!$B:$B,0))),"-",INDEX(Date_unitati!$V:$V,MATCH($B5,Date_unitati!$B:$B,0))),"-")</f>
        <v>5.96</v>
      </c>
      <c r="I5" s="10" t="str">
        <f>IFERROR(IF(ISBLANK(INDEX(Date_unitati!$W:$W,MATCH($B5,Date_unitati!$B:$B,0))),"-",INDEX(Date_unitati!$W:$W,MATCH($B5,Date_unitati!$B:$B,0))),"-")</f>
        <v>-</v>
      </c>
      <c r="J5" s="10">
        <f>IFERROR(IF(ISBLANK(INDEX(Date_unitati!$X:$X,MATCH($B5,Date_unitati!$B:$B,0))),"-",INDEX(Date_unitati!$X:$X,MATCH($B5,Date_unitati!$B:$B,0))),"-")</f>
        <v>7.8333333333333304</v>
      </c>
      <c r="K5" s="10">
        <f>IFERROR(IF(ISBLANK(INDEX(Date_unitati!$Y:$Y,MATCH($B5,Date_unitati!$B:$B,0))),"-",INDEX(Date_unitati!$Y:$Y,MATCH($B5,Date_unitati!$B:$B,0))),"-")</f>
        <v>8.4</v>
      </c>
      <c r="L5" s="10">
        <f t="shared" si="0"/>
        <v>1</v>
      </c>
    </row>
    <row r="6" spans="1:12" x14ac:dyDescent="0.2">
      <c r="A6" s="15">
        <v>3</v>
      </c>
      <c r="B6" s="16" t="s">
        <v>69</v>
      </c>
      <c r="C6" s="16" t="s">
        <v>66</v>
      </c>
      <c r="D6" s="15" t="s">
        <v>64</v>
      </c>
      <c r="E6" s="10">
        <f>IFERROR(IF(ISBLANK(INDEX(Date_unitati!$S:$S,MATCH($B6,Date_unitati!$B:$B,0))),"-",INDEX(Date_unitati!$S:$S,MATCH($B6,Date_unitati!$B:$B,0))),"-")</f>
        <v>8.8784946236559108</v>
      </c>
      <c r="F6" s="10">
        <f>IFERROR(IF(ISBLANK(INDEX(Date_unitati!$T:$T,MATCH($B6,Date_unitati!$B:$B,0))),"-",INDEX(Date_unitati!$T:$T,MATCH($B6,Date_unitati!$B:$B,0))),"-")</f>
        <v>8.1429347826087</v>
      </c>
      <c r="G6" s="10">
        <f>IFERROR(IF(ISBLANK(INDEX(Date_unitati!$U:$U,MATCH($B6,Date_unitati!$B:$B,0))),"-",INDEX(Date_unitati!$U:$U,MATCH($B6,Date_unitati!$B:$B,0))),"-")</f>
        <v>8.3877192982456101</v>
      </c>
      <c r="H6" s="10">
        <f>IFERROR(IF(ISBLANK(INDEX(Date_unitati!$V:$V,MATCH($B6,Date_unitati!$B:$B,0))),"-",INDEX(Date_unitati!$V:$V,MATCH($B6,Date_unitati!$B:$B,0))),"-")</f>
        <v>7.4772357723577203</v>
      </c>
      <c r="I6" s="10">
        <f>IFERROR(IF(ISBLANK(INDEX(Date_unitati!$W:$W,MATCH($B6,Date_unitati!$B:$B,0))),"-",INDEX(Date_unitati!$W:$W,MATCH($B6,Date_unitati!$B:$B,0))),"-")</f>
        <v>7.7827731092437</v>
      </c>
      <c r="J6" s="10">
        <f>IFERROR(IF(ISBLANK(INDEX(Date_unitati!$X:$X,MATCH($B6,Date_unitati!$B:$B,0))),"-",INDEX(Date_unitati!$X:$X,MATCH($B6,Date_unitati!$B:$B,0))),"-")</f>
        <v>8.3619658119658098</v>
      </c>
      <c r="K6" s="10">
        <f>IFERROR(IF(ISBLANK(INDEX(Date_unitati!$Y:$Y,MATCH($B6,Date_unitati!$B:$B,0))),"-",INDEX(Date_unitati!$Y:$Y,MATCH($B6,Date_unitati!$B:$B,0))),"-")</f>
        <v>8.3369791666666693</v>
      </c>
      <c r="L6" s="10">
        <f t="shared" si="0"/>
        <v>-0.54</v>
      </c>
    </row>
    <row r="7" spans="1:12" x14ac:dyDescent="0.2">
      <c r="A7" s="15">
        <v>4</v>
      </c>
      <c r="B7" s="16" t="s">
        <v>108</v>
      </c>
      <c r="C7" s="16" t="s">
        <v>66</v>
      </c>
      <c r="D7" s="15" t="s">
        <v>64</v>
      </c>
      <c r="E7" s="10" t="str">
        <f>IFERROR(IF(ISBLANK(INDEX(Date_unitati!$S:$S,MATCH($B7,Date_unitati!$B:$B,0))),"-",INDEX(Date_unitati!$S:$S,MATCH($B7,Date_unitati!$B:$B,0))),"-")</f>
        <v>-</v>
      </c>
      <c r="F7" s="10" t="str">
        <f>IFERROR(IF(ISBLANK(INDEX(Date_unitati!$T:$T,MATCH($B7,Date_unitati!$B:$B,0))),"-",INDEX(Date_unitati!$T:$T,MATCH($B7,Date_unitati!$B:$B,0))),"-")</f>
        <v>-</v>
      </c>
      <c r="G7" s="10" t="str">
        <f>IFERROR(IF(ISBLANK(INDEX(Date_unitati!$U:$U,MATCH($B7,Date_unitati!$B:$B,0))),"-",INDEX(Date_unitati!$U:$U,MATCH($B7,Date_unitati!$B:$B,0))),"-")</f>
        <v>-</v>
      </c>
      <c r="H7" s="10" t="str">
        <f>IFERROR(IF(ISBLANK(INDEX(Date_unitati!$V:$V,MATCH($B7,Date_unitati!$B:$B,0))),"-",INDEX(Date_unitati!$V:$V,MATCH($B7,Date_unitati!$B:$B,0))),"-")</f>
        <v>-</v>
      </c>
      <c r="I7" s="10" t="str">
        <f>IFERROR(IF(ISBLANK(INDEX(Date_unitati!$W:$W,MATCH($B7,Date_unitati!$B:$B,0))),"-",INDEX(Date_unitati!$W:$W,MATCH($B7,Date_unitati!$B:$B,0))),"-")</f>
        <v>-</v>
      </c>
      <c r="J7" s="10">
        <f>IFERROR(IF(ISBLANK(INDEX(Date_unitati!$X:$X,MATCH($B7,Date_unitati!$B:$B,0))),"-",INDEX(Date_unitati!$X:$X,MATCH($B7,Date_unitati!$B:$B,0))),"-")</f>
        <v>8.5590909090909104</v>
      </c>
      <c r="K7" s="10">
        <f>IFERROR(IF(ISBLANK(INDEX(Date_unitati!$Y:$Y,MATCH($B7,Date_unitati!$B:$B,0))),"-",INDEX(Date_unitati!$Y:$Y,MATCH($B7,Date_unitati!$B:$B,0))),"-")</f>
        <v>8.2166666666666703</v>
      </c>
      <c r="L7" s="10" t="str">
        <f t="shared" si="0"/>
        <v>-</v>
      </c>
    </row>
    <row r="8" spans="1:12" x14ac:dyDescent="0.2">
      <c r="A8" s="15">
        <v>5</v>
      </c>
      <c r="B8" s="16" t="s">
        <v>194</v>
      </c>
      <c r="C8" s="16" t="s">
        <v>195</v>
      </c>
      <c r="D8" s="15" t="s">
        <v>76</v>
      </c>
      <c r="E8" s="10">
        <f>IFERROR(IF(ISBLANK(INDEX(Date_unitati!$S:$S,MATCH($B8,Date_unitati!$B:$B,0))),"-",INDEX(Date_unitati!$S:$S,MATCH($B8,Date_unitati!$B:$B,0))),"-")</f>
        <v>6.4</v>
      </c>
      <c r="F8" s="10">
        <f>IFERROR(IF(ISBLANK(INDEX(Date_unitati!$T:$T,MATCH($B8,Date_unitati!$B:$B,0))),"-",INDEX(Date_unitati!$T:$T,MATCH($B8,Date_unitati!$B:$B,0))),"-")</f>
        <v>6.71</v>
      </c>
      <c r="G8" s="10">
        <f>IFERROR(IF(ISBLANK(INDEX(Date_unitati!$U:$U,MATCH($B8,Date_unitati!$B:$B,0))),"-",INDEX(Date_unitati!$U:$U,MATCH($B8,Date_unitati!$B:$B,0))),"-")</f>
        <v>8.57</v>
      </c>
      <c r="H8" s="10">
        <f>IFERROR(IF(ISBLANK(INDEX(Date_unitati!$V:$V,MATCH($B8,Date_unitati!$B:$B,0))),"-",INDEX(Date_unitati!$V:$V,MATCH($B8,Date_unitati!$B:$B,0))),"-")</f>
        <v>6.31111111111111</v>
      </c>
      <c r="I8" s="10">
        <f>IFERROR(IF(ISBLANK(INDEX(Date_unitati!$W:$W,MATCH($B8,Date_unitati!$B:$B,0))),"-",INDEX(Date_unitati!$W:$W,MATCH($B8,Date_unitati!$B:$B,0))),"-")</f>
        <v>7.875</v>
      </c>
      <c r="J8" s="10">
        <f>IFERROR(IF(ISBLANK(INDEX(Date_unitati!$X:$X,MATCH($B8,Date_unitati!$B:$B,0))),"-",INDEX(Date_unitati!$X:$X,MATCH($B8,Date_unitati!$B:$B,0))),"-")</f>
        <v>7.2249999999999996</v>
      </c>
      <c r="K8" s="10">
        <f>IFERROR(IF(ISBLANK(INDEX(Date_unitati!$Y:$Y,MATCH($B8,Date_unitati!$B:$B,0))),"-",INDEX(Date_unitati!$Y:$Y,MATCH($B8,Date_unitati!$B:$B,0))),"-")</f>
        <v>8.15</v>
      </c>
      <c r="L8" s="10">
        <f t="shared" si="0"/>
        <v>1.75</v>
      </c>
    </row>
    <row r="9" spans="1:12" x14ac:dyDescent="0.2">
      <c r="A9" s="15">
        <v>6</v>
      </c>
      <c r="B9" s="16" t="s">
        <v>70</v>
      </c>
      <c r="C9" s="16" t="s">
        <v>66</v>
      </c>
      <c r="D9" s="15" t="s">
        <v>64</v>
      </c>
      <c r="E9" s="10">
        <f>IFERROR(IF(ISBLANK(INDEX(Date_unitati!$S:$S,MATCH($B9,Date_unitati!$B:$B,0))),"-",INDEX(Date_unitati!$S:$S,MATCH($B9,Date_unitati!$B:$B,0))),"-")</f>
        <v>8.1636904761904798</v>
      </c>
      <c r="F9" s="10">
        <f>IFERROR(IF(ISBLANK(INDEX(Date_unitati!$T:$T,MATCH($B9,Date_unitati!$B:$B,0))),"-",INDEX(Date_unitati!$T:$T,MATCH($B9,Date_unitati!$B:$B,0))),"-")</f>
        <v>7.6926666666666703</v>
      </c>
      <c r="G9" s="10">
        <f>IFERROR(IF(ISBLANK(INDEX(Date_unitati!$U:$U,MATCH($B9,Date_unitati!$B:$B,0))),"-",INDEX(Date_unitati!$U:$U,MATCH($B9,Date_unitati!$B:$B,0))),"-")</f>
        <v>8</v>
      </c>
      <c r="H9" s="10">
        <f>IFERROR(IF(ISBLANK(INDEX(Date_unitati!$V:$V,MATCH($B9,Date_unitati!$B:$B,0))),"-",INDEX(Date_unitati!$V:$V,MATCH($B9,Date_unitati!$B:$B,0))),"-")</f>
        <v>7.7302631578947398</v>
      </c>
      <c r="I9" s="10">
        <f>IFERROR(IF(ISBLANK(INDEX(Date_unitati!$W:$W,MATCH($B9,Date_unitati!$B:$B,0))),"-",INDEX(Date_unitati!$W:$W,MATCH($B9,Date_unitati!$B:$B,0))),"-")</f>
        <v>7.8300970873786397</v>
      </c>
      <c r="J9" s="10">
        <f>IFERROR(IF(ISBLANK(INDEX(Date_unitati!$X:$X,MATCH($B9,Date_unitati!$B:$B,0))),"-",INDEX(Date_unitati!$X:$X,MATCH($B9,Date_unitati!$B:$B,0))),"-")</f>
        <v>8.0719780219780208</v>
      </c>
      <c r="K9" s="10">
        <f>IFERROR(IF(ISBLANK(INDEX(Date_unitati!$Y:$Y,MATCH($B9,Date_unitati!$B:$B,0))),"-",INDEX(Date_unitati!$Y:$Y,MATCH($B9,Date_unitati!$B:$B,0))),"-")</f>
        <v>8.0742424242424207</v>
      </c>
      <c r="L9" s="10">
        <f t="shared" si="0"/>
        <v>-0.09</v>
      </c>
    </row>
    <row r="10" spans="1:12" x14ac:dyDescent="0.2">
      <c r="A10" s="15">
        <v>7</v>
      </c>
      <c r="B10" s="16" t="s">
        <v>79</v>
      </c>
      <c r="C10" s="16" t="s">
        <v>66</v>
      </c>
      <c r="D10" s="15" t="s">
        <v>64</v>
      </c>
      <c r="E10" s="10">
        <f>IFERROR(IF(ISBLANK(INDEX(Date_unitati!$S:$S,MATCH($B10,Date_unitati!$B:$B,0))),"-",INDEX(Date_unitati!$S:$S,MATCH($B10,Date_unitati!$B:$B,0))),"-")</f>
        <v>8.6543650793650801</v>
      </c>
      <c r="F10" s="10">
        <f>IFERROR(IF(ISBLANK(INDEX(Date_unitati!$T:$T,MATCH($B10,Date_unitati!$B:$B,0))),"-",INDEX(Date_unitati!$T:$T,MATCH($B10,Date_unitati!$B:$B,0))),"-")</f>
        <v>8.2459595959596008</v>
      </c>
      <c r="G10" s="10">
        <f>IFERROR(IF(ISBLANK(INDEX(Date_unitati!$U:$U,MATCH($B10,Date_unitati!$B:$B,0))),"-",INDEX(Date_unitati!$U:$U,MATCH($B10,Date_unitati!$B:$B,0))),"-")</f>
        <v>8.3073275862069007</v>
      </c>
      <c r="H10" s="10">
        <f>IFERROR(IF(ISBLANK(INDEX(Date_unitati!$V:$V,MATCH($B10,Date_unitati!$B:$B,0))),"-",INDEX(Date_unitati!$V:$V,MATCH($B10,Date_unitati!$B:$B,0))),"-")</f>
        <v>7.9228682170542601</v>
      </c>
      <c r="I10" s="10">
        <f>IFERROR(IF(ISBLANK(INDEX(Date_unitati!$W:$W,MATCH($B10,Date_unitati!$B:$B,0))),"-",INDEX(Date_unitati!$W:$W,MATCH($B10,Date_unitati!$B:$B,0))),"-")</f>
        <v>7.9988549618320599</v>
      </c>
      <c r="J10" s="10">
        <f>IFERROR(IF(ISBLANK(INDEX(Date_unitati!$X:$X,MATCH($B10,Date_unitati!$B:$B,0))),"-",INDEX(Date_unitati!$X:$X,MATCH($B10,Date_unitati!$B:$B,0))),"-")</f>
        <v>8.6070469798657694</v>
      </c>
      <c r="K10" s="10">
        <f>IFERROR(IF(ISBLANK(INDEX(Date_unitati!$Y:$Y,MATCH($B10,Date_unitati!$B:$B,0))),"-",INDEX(Date_unitati!$Y:$Y,MATCH($B10,Date_unitati!$B:$B,0))),"-")</f>
        <v>8.0334745762711908</v>
      </c>
      <c r="L10" s="10">
        <f t="shared" si="0"/>
        <v>-0.62</v>
      </c>
    </row>
    <row r="11" spans="1:12" x14ac:dyDescent="0.2">
      <c r="A11" s="15">
        <v>8</v>
      </c>
      <c r="B11" s="16" t="s">
        <v>99</v>
      </c>
      <c r="C11" s="16" t="s">
        <v>66</v>
      </c>
      <c r="D11" s="15" t="s">
        <v>64</v>
      </c>
      <c r="E11" s="10">
        <f>IFERROR(IF(ISBLANK(INDEX(Date_unitati!$S:$S,MATCH($B11,Date_unitati!$B:$B,0))),"-",INDEX(Date_unitati!$S:$S,MATCH($B11,Date_unitati!$B:$B,0))),"-")</f>
        <v>8.9685483870967708</v>
      </c>
      <c r="F11" s="10">
        <f>IFERROR(IF(ISBLANK(INDEX(Date_unitati!$T:$T,MATCH($B11,Date_unitati!$B:$B,0))),"-",INDEX(Date_unitati!$T:$T,MATCH($B11,Date_unitati!$B:$B,0))),"-")</f>
        <v>8.2827272727272696</v>
      </c>
      <c r="G11" s="10">
        <f>IFERROR(IF(ISBLANK(INDEX(Date_unitati!$U:$U,MATCH($B11,Date_unitati!$B:$B,0))),"-",INDEX(Date_unitati!$U:$U,MATCH($B11,Date_unitati!$B:$B,0))),"-")</f>
        <v>8.65</v>
      </c>
      <c r="H11" s="10">
        <f>IFERROR(IF(ISBLANK(INDEX(Date_unitati!$V:$V,MATCH($B11,Date_unitati!$B:$B,0))),"-",INDEX(Date_unitati!$V:$V,MATCH($B11,Date_unitati!$B:$B,0))),"-")</f>
        <v>8.1999999999999993</v>
      </c>
      <c r="I11" s="10">
        <f>IFERROR(IF(ISBLANK(INDEX(Date_unitati!$W:$W,MATCH($B11,Date_unitati!$B:$B,0))),"-",INDEX(Date_unitati!$W:$W,MATCH($B11,Date_unitati!$B:$B,0))),"-")</f>
        <v>8.3316455696202496</v>
      </c>
      <c r="J11" s="10">
        <f>IFERROR(IF(ISBLANK(INDEX(Date_unitati!$X:$X,MATCH($B11,Date_unitati!$B:$B,0))),"-",INDEX(Date_unitati!$X:$X,MATCH($B11,Date_unitati!$B:$B,0))),"-")</f>
        <v>8.3454022988505692</v>
      </c>
      <c r="K11" s="10">
        <f>IFERROR(IF(ISBLANK(INDEX(Date_unitati!$Y:$Y,MATCH($B11,Date_unitati!$B:$B,0))),"-",INDEX(Date_unitati!$Y:$Y,MATCH($B11,Date_unitati!$B:$B,0))),"-")</f>
        <v>8.0150943396226406</v>
      </c>
      <c r="L11" s="10">
        <f t="shared" si="0"/>
        <v>-0.95</v>
      </c>
    </row>
    <row r="12" spans="1:12" x14ac:dyDescent="0.2">
      <c r="A12" s="15">
        <v>9</v>
      </c>
      <c r="B12" s="16" t="s">
        <v>212</v>
      </c>
      <c r="C12" s="16" t="s">
        <v>213</v>
      </c>
      <c r="D12" s="15" t="s">
        <v>76</v>
      </c>
      <c r="E12" s="10">
        <f>IFERROR(IF(ISBLANK(INDEX(Date_unitati!$S:$S,MATCH($B12,Date_unitati!$B:$B,0))),"-",INDEX(Date_unitati!$S:$S,MATCH($B12,Date_unitati!$B:$B,0))),"-")</f>
        <v>6.2818181818181804</v>
      </c>
      <c r="F12" s="10">
        <f>IFERROR(IF(ISBLANK(INDEX(Date_unitati!$T:$T,MATCH($B12,Date_unitati!$B:$B,0))),"-",INDEX(Date_unitati!$T:$T,MATCH($B12,Date_unitati!$B:$B,0))),"-")</f>
        <v>5.9055555555555603</v>
      </c>
      <c r="G12" s="10">
        <f>IFERROR(IF(ISBLANK(INDEX(Date_unitati!$U:$U,MATCH($B12,Date_unitati!$B:$B,0))),"-",INDEX(Date_unitati!$U:$U,MATCH($B12,Date_unitati!$B:$B,0))),"-")</f>
        <v>5.72272727272727</v>
      </c>
      <c r="H12" s="10">
        <f>IFERROR(IF(ISBLANK(INDEX(Date_unitati!$V:$V,MATCH($B12,Date_unitati!$B:$B,0))),"-",INDEX(Date_unitati!$V:$V,MATCH($B12,Date_unitati!$B:$B,0))),"-")</f>
        <v>4.3529411764705896</v>
      </c>
      <c r="I12" s="10">
        <f>IFERROR(IF(ISBLANK(INDEX(Date_unitati!$W:$W,MATCH($B12,Date_unitati!$B:$B,0))),"-",INDEX(Date_unitati!$W:$W,MATCH($B12,Date_unitati!$B:$B,0))),"-")</f>
        <v>5.3</v>
      </c>
      <c r="J12" s="10">
        <f>IFERROR(IF(ISBLANK(INDEX(Date_unitati!$X:$X,MATCH($B12,Date_unitati!$B:$B,0))),"-",INDEX(Date_unitati!$X:$X,MATCH($B12,Date_unitati!$B:$B,0))),"-")</f>
        <v>6.2625000000000002</v>
      </c>
      <c r="K12" s="10">
        <f>IFERROR(IF(ISBLANK(INDEX(Date_unitati!$Y:$Y,MATCH($B12,Date_unitati!$B:$B,0))),"-",INDEX(Date_unitati!$Y:$Y,MATCH($B12,Date_unitati!$B:$B,0))),"-")</f>
        <v>7.6333333333333302</v>
      </c>
      <c r="L12" s="10">
        <f t="shared" si="0"/>
        <v>1.35</v>
      </c>
    </row>
    <row r="13" spans="1:12" x14ac:dyDescent="0.2">
      <c r="A13" s="15">
        <v>10</v>
      </c>
      <c r="B13" s="16" t="s">
        <v>113</v>
      </c>
      <c r="C13" s="16" t="s">
        <v>114</v>
      </c>
      <c r="D13" s="15" t="s">
        <v>64</v>
      </c>
      <c r="E13" s="10">
        <f>IFERROR(IF(ISBLANK(INDEX(Date_unitati!$S:$S,MATCH($B13,Date_unitati!$B:$B,0))),"-",INDEX(Date_unitati!$S:$S,MATCH($B13,Date_unitati!$B:$B,0))),"-")</f>
        <v>7.2884615384615401</v>
      </c>
      <c r="F13" s="10">
        <f>IFERROR(IF(ISBLANK(INDEX(Date_unitati!$T:$T,MATCH($B13,Date_unitati!$B:$B,0))),"-",INDEX(Date_unitati!$T:$T,MATCH($B13,Date_unitati!$B:$B,0))),"-")</f>
        <v>7.0989130434782597</v>
      </c>
      <c r="G13" s="10">
        <f>IFERROR(IF(ISBLANK(INDEX(Date_unitati!$U:$U,MATCH($B13,Date_unitati!$B:$B,0))),"-",INDEX(Date_unitati!$U:$U,MATCH($B13,Date_unitati!$B:$B,0))),"-")</f>
        <v>6.8587301587301601</v>
      </c>
      <c r="H13" s="10">
        <f>IFERROR(IF(ISBLANK(INDEX(Date_unitati!$V:$V,MATCH($B13,Date_unitati!$B:$B,0))),"-",INDEX(Date_unitati!$V:$V,MATCH($B13,Date_unitati!$B:$B,0))),"-")</f>
        <v>6.94166666666667</v>
      </c>
      <c r="I13" s="10">
        <f>IFERROR(IF(ISBLANK(INDEX(Date_unitati!$W:$W,MATCH($B13,Date_unitati!$B:$B,0))),"-",INDEX(Date_unitati!$W:$W,MATCH($B13,Date_unitati!$B:$B,0))),"-")</f>
        <v>6.8005882352941196</v>
      </c>
      <c r="J13" s="10">
        <f>IFERROR(IF(ISBLANK(INDEX(Date_unitati!$X:$X,MATCH($B13,Date_unitati!$B:$B,0))),"-",INDEX(Date_unitati!$X:$X,MATCH($B13,Date_unitati!$B:$B,0))),"-")</f>
        <v>7.2990566037735896</v>
      </c>
      <c r="K13" s="10">
        <f>IFERROR(IF(ISBLANK(INDEX(Date_unitati!$Y:$Y,MATCH($B13,Date_unitati!$B:$B,0))),"-",INDEX(Date_unitati!$Y:$Y,MATCH($B13,Date_unitati!$B:$B,0))),"-")</f>
        <v>7.3414893617021297</v>
      </c>
      <c r="L13" s="10">
        <f t="shared" si="0"/>
        <v>0.05</v>
      </c>
    </row>
    <row r="14" spans="1:12" x14ac:dyDescent="0.2">
      <c r="A14" s="15">
        <v>11</v>
      </c>
      <c r="B14" s="16" t="s">
        <v>127</v>
      </c>
      <c r="C14" s="16" t="s">
        <v>66</v>
      </c>
      <c r="D14" s="15" t="s">
        <v>64</v>
      </c>
      <c r="E14" s="10">
        <f>IFERROR(IF(ISBLANK(INDEX(Date_unitati!$S:$S,MATCH($B14,Date_unitati!$B:$B,0))),"-",INDEX(Date_unitati!$S:$S,MATCH($B14,Date_unitati!$B:$B,0))),"-")</f>
        <v>7.3401408450704198</v>
      </c>
      <c r="F14" s="10">
        <f>IFERROR(IF(ISBLANK(INDEX(Date_unitati!$T:$T,MATCH($B14,Date_unitati!$B:$B,0))),"-",INDEX(Date_unitati!$T:$T,MATCH($B14,Date_unitati!$B:$B,0))),"-")</f>
        <v>7.1734693877550999</v>
      </c>
      <c r="G14" s="10">
        <f>IFERROR(IF(ISBLANK(INDEX(Date_unitati!$U:$U,MATCH($B14,Date_unitati!$B:$B,0))),"-",INDEX(Date_unitati!$U:$U,MATCH($B14,Date_unitati!$B:$B,0))),"-")</f>
        <v>7.55942028985507</v>
      </c>
      <c r="H14" s="10">
        <f>IFERROR(IF(ISBLANK(INDEX(Date_unitati!$V:$V,MATCH($B14,Date_unitati!$B:$B,0))),"-",INDEX(Date_unitati!$V:$V,MATCH($B14,Date_unitati!$B:$B,0))),"-")</f>
        <v>7.3936046511627902</v>
      </c>
      <c r="I14" s="10">
        <f>IFERROR(IF(ISBLANK(INDEX(Date_unitati!$W:$W,MATCH($B14,Date_unitati!$B:$B,0))),"-",INDEX(Date_unitati!$W:$W,MATCH($B14,Date_unitati!$B:$B,0))),"-")</f>
        <v>7.0988372093023298</v>
      </c>
      <c r="J14" s="10">
        <f>IFERROR(IF(ISBLANK(INDEX(Date_unitati!$X:$X,MATCH($B14,Date_unitati!$B:$B,0))),"-",INDEX(Date_unitati!$X:$X,MATCH($B14,Date_unitati!$B:$B,0))),"-")</f>
        <v>7.6129032258064502</v>
      </c>
      <c r="K14" s="10">
        <f>IFERROR(IF(ISBLANK(INDEX(Date_unitati!$Y:$Y,MATCH($B14,Date_unitati!$B:$B,0))),"-",INDEX(Date_unitati!$Y:$Y,MATCH($B14,Date_unitati!$B:$B,0))),"-")</f>
        <v>7.1912500000000001</v>
      </c>
      <c r="L14" s="10">
        <f t="shared" si="0"/>
        <v>-0.15</v>
      </c>
    </row>
    <row r="15" spans="1:12" x14ac:dyDescent="0.2">
      <c r="A15" s="15">
        <v>12</v>
      </c>
      <c r="B15" s="16" t="s">
        <v>180</v>
      </c>
      <c r="C15" s="16" t="s">
        <v>181</v>
      </c>
      <c r="D15" s="15" t="s">
        <v>76</v>
      </c>
      <c r="E15" s="10">
        <f>IFERROR(IF(ISBLANK(INDEX(Date_unitati!$S:$S,MATCH($B15,Date_unitati!$B:$B,0))),"-",INDEX(Date_unitati!$S:$S,MATCH($B15,Date_unitati!$B:$B,0))),"-")</f>
        <v>6.38</v>
      </c>
      <c r="F15" s="10">
        <f>IFERROR(IF(ISBLANK(INDEX(Date_unitati!$T:$T,MATCH($B15,Date_unitati!$B:$B,0))),"-",INDEX(Date_unitati!$T:$T,MATCH($B15,Date_unitati!$B:$B,0))),"-")</f>
        <v>5.9</v>
      </c>
      <c r="G15" s="10">
        <f>IFERROR(IF(ISBLANK(INDEX(Date_unitati!$U:$U,MATCH($B15,Date_unitati!$B:$B,0))),"-",INDEX(Date_unitati!$U:$U,MATCH($B15,Date_unitati!$B:$B,0))),"-")</f>
        <v>6.6409090909090898</v>
      </c>
      <c r="H15" s="10">
        <f>IFERROR(IF(ISBLANK(INDEX(Date_unitati!$V:$V,MATCH($B15,Date_unitati!$B:$B,0))),"-",INDEX(Date_unitati!$V:$V,MATCH($B15,Date_unitati!$B:$B,0))),"-")</f>
        <v>4.8681818181818199</v>
      </c>
      <c r="I15" s="10">
        <f>IFERROR(IF(ISBLANK(INDEX(Date_unitati!$W:$W,MATCH($B15,Date_unitati!$B:$B,0))),"-",INDEX(Date_unitati!$W:$W,MATCH($B15,Date_unitati!$B:$B,0))),"-")</f>
        <v>5.875</v>
      </c>
      <c r="J15" s="10">
        <f>IFERROR(IF(ISBLANK(INDEX(Date_unitati!$X:$X,MATCH($B15,Date_unitati!$B:$B,0))),"-",INDEX(Date_unitati!$X:$X,MATCH($B15,Date_unitati!$B:$B,0))),"-")</f>
        <v>6.6615384615384601</v>
      </c>
      <c r="K15" s="10">
        <f>IFERROR(IF(ISBLANK(INDEX(Date_unitati!$Y:$Y,MATCH($B15,Date_unitati!$B:$B,0))),"-",INDEX(Date_unitati!$Y:$Y,MATCH($B15,Date_unitati!$B:$B,0))),"-")</f>
        <v>7.1571428571428601</v>
      </c>
      <c r="L15" s="10">
        <f t="shared" si="0"/>
        <v>0.78</v>
      </c>
    </row>
    <row r="16" spans="1:12" x14ac:dyDescent="0.2">
      <c r="A16" s="15">
        <v>13</v>
      </c>
      <c r="B16" s="16" t="s">
        <v>67</v>
      </c>
      <c r="C16" s="16" t="s">
        <v>66</v>
      </c>
      <c r="D16" s="15" t="s">
        <v>64</v>
      </c>
      <c r="E16" s="10">
        <f>IFERROR(IF(ISBLANK(INDEX(Date_unitati!$S:$S,MATCH($B16,Date_unitati!$B:$B,0))),"-",INDEX(Date_unitati!$S:$S,MATCH($B16,Date_unitati!$B:$B,0))),"-")</f>
        <v>8.5134920634920608</v>
      </c>
      <c r="F16" s="10">
        <f>IFERROR(IF(ISBLANK(INDEX(Date_unitati!$T:$T,MATCH($B16,Date_unitati!$B:$B,0))),"-",INDEX(Date_unitati!$T:$T,MATCH($B16,Date_unitati!$B:$B,0))),"-")</f>
        <v>7.6027027027027003</v>
      </c>
      <c r="G16" s="10">
        <f>IFERROR(IF(ISBLANK(INDEX(Date_unitati!$U:$U,MATCH($B16,Date_unitati!$B:$B,0))),"-",INDEX(Date_unitati!$U:$U,MATCH($B16,Date_unitati!$B:$B,0))),"-")</f>
        <v>8.0617647058823501</v>
      </c>
      <c r="H16" s="10">
        <f>IFERROR(IF(ISBLANK(INDEX(Date_unitati!$V:$V,MATCH($B16,Date_unitati!$B:$B,0))),"-",INDEX(Date_unitati!$V:$V,MATCH($B16,Date_unitati!$B:$B,0))),"-")</f>
        <v>6.782</v>
      </c>
      <c r="I16" s="10">
        <f>IFERROR(IF(ISBLANK(INDEX(Date_unitati!$W:$W,MATCH($B16,Date_unitati!$B:$B,0))),"-",INDEX(Date_unitati!$W:$W,MATCH($B16,Date_unitati!$B:$B,0))),"-")</f>
        <v>7.38</v>
      </c>
      <c r="J16" s="10">
        <f>IFERROR(IF(ISBLANK(INDEX(Date_unitati!$X:$X,MATCH($B16,Date_unitati!$B:$B,0))),"-",INDEX(Date_unitati!$X:$X,MATCH($B16,Date_unitati!$B:$B,0))),"-")</f>
        <v>7.9404255319148902</v>
      </c>
      <c r="K16" s="10">
        <f>IFERROR(IF(ISBLANK(INDEX(Date_unitati!$Y:$Y,MATCH($B16,Date_unitati!$B:$B,0))),"-",INDEX(Date_unitati!$Y:$Y,MATCH($B16,Date_unitati!$B:$B,0))),"-")</f>
        <v>7.1465909090909099</v>
      </c>
      <c r="L16" s="10">
        <f t="shared" si="0"/>
        <v>-1.37</v>
      </c>
    </row>
    <row r="17" spans="1:12" x14ac:dyDescent="0.2">
      <c r="A17" s="15">
        <v>14</v>
      </c>
      <c r="B17" s="16" t="s">
        <v>122</v>
      </c>
      <c r="C17" s="16" t="s">
        <v>66</v>
      </c>
      <c r="D17" s="15" t="s">
        <v>64</v>
      </c>
      <c r="E17" s="10">
        <f>IFERROR(IF(ISBLANK(INDEX(Date_unitati!$S:$S,MATCH($B17,Date_unitati!$B:$B,0))),"-",INDEX(Date_unitati!$S:$S,MATCH($B17,Date_unitati!$B:$B,0))),"-")</f>
        <v>7.3155844155844196</v>
      </c>
      <c r="F17" s="10">
        <f>IFERROR(IF(ISBLANK(INDEX(Date_unitati!$T:$T,MATCH($B17,Date_unitati!$B:$B,0))),"-",INDEX(Date_unitati!$T:$T,MATCH($B17,Date_unitati!$B:$B,0))),"-")</f>
        <v>7.0290909090909102</v>
      </c>
      <c r="G17" s="10">
        <f>IFERROR(IF(ISBLANK(INDEX(Date_unitati!$U:$U,MATCH($B17,Date_unitati!$B:$B,0))),"-",INDEX(Date_unitati!$U:$U,MATCH($B17,Date_unitati!$B:$B,0))),"-")</f>
        <v>7.5245901639344304</v>
      </c>
      <c r="H17" s="10">
        <f>IFERROR(IF(ISBLANK(INDEX(Date_unitati!$V:$V,MATCH($B17,Date_unitati!$B:$B,0))),"-",INDEX(Date_unitati!$V:$V,MATCH($B17,Date_unitati!$B:$B,0))),"-")</f>
        <v>7.0791666666666702</v>
      </c>
      <c r="I17" s="10">
        <f>IFERROR(IF(ISBLANK(INDEX(Date_unitati!$W:$W,MATCH($B17,Date_unitati!$B:$B,0))),"-",INDEX(Date_unitati!$W:$W,MATCH($B17,Date_unitati!$B:$B,0))),"-")</f>
        <v>7.5625</v>
      </c>
      <c r="J17" s="10">
        <f>IFERROR(IF(ISBLANK(INDEX(Date_unitati!$X:$X,MATCH($B17,Date_unitati!$B:$B,0))),"-",INDEX(Date_unitati!$X:$X,MATCH($B17,Date_unitati!$B:$B,0))),"-")</f>
        <v>7.2776923076923099</v>
      </c>
      <c r="K17" s="10">
        <f>IFERROR(IF(ISBLANK(INDEX(Date_unitati!$Y:$Y,MATCH($B17,Date_unitati!$B:$B,0))),"-",INDEX(Date_unitati!$Y:$Y,MATCH($B17,Date_unitati!$B:$B,0))),"-")</f>
        <v>7.1275862068965496</v>
      </c>
      <c r="L17" s="10">
        <f t="shared" si="0"/>
        <v>-0.19</v>
      </c>
    </row>
    <row r="18" spans="1:12" x14ac:dyDescent="0.2">
      <c r="A18" s="15">
        <v>15</v>
      </c>
      <c r="B18" s="16" t="s">
        <v>71</v>
      </c>
      <c r="C18" s="16" t="s">
        <v>66</v>
      </c>
      <c r="D18" s="15" t="s">
        <v>64</v>
      </c>
      <c r="E18" s="10">
        <f>IFERROR(IF(ISBLANK(INDEX(Date_unitati!$S:$S,MATCH($B18,Date_unitati!$B:$B,0))),"-",INDEX(Date_unitati!$S:$S,MATCH($B18,Date_unitati!$B:$B,0))),"-")</f>
        <v>5.97272727272727</v>
      </c>
      <c r="F18" s="10">
        <f>IFERROR(IF(ISBLANK(INDEX(Date_unitati!$T:$T,MATCH($B18,Date_unitati!$B:$B,0))),"-",INDEX(Date_unitati!$T:$T,MATCH($B18,Date_unitati!$B:$B,0))),"-")</f>
        <v>6.8337037037036996</v>
      </c>
      <c r="G18" s="10">
        <f>IFERROR(IF(ISBLANK(INDEX(Date_unitati!$U:$U,MATCH($B18,Date_unitati!$B:$B,0))),"-",INDEX(Date_unitati!$U:$U,MATCH($B18,Date_unitati!$B:$B,0))),"-")</f>
        <v>7.4181818181818198</v>
      </c>
      <c r="H18" s="10">
        <f>IFERROR(IF(ISBLANK(INDEX(Date_unitati!$V:$V,MATCH($B18,Date_unitati!$B:$B,0))),"-",INDEX(Date_unitati!$V:$V,MATCH($B18,Date_unitati!$B:$B,0))),"-")</f>
        <v>7.1809523809523803</v>
      </c>
      <c r="I18" s="10">
        <f>IFERROR(IF(ISBLANK(INDEX(Date_unitati!$W:$W,MATCH($B18,Date_unitati!$B:$B,0))),"-",INDEX(Date_unitati!$W:$W,MATCH($B18,Date_unitati!$B:$B,0))),"-")</f>
        <v>7.99</v>
      </c>
      <c r="J18" s="10">
        <f>IFERROR(IF(ISBLANK(INDEX(Date_unitati!$X:$X,MATCH($B18,Date_unitati!$B:$B,0))),"-",INDEX(Date_unitati!$X:$X,MATCH($B18,Date_unitati!$B:$B,0))),"-")</f>
        <v>7.2249999999999996</v>
      </c>
      <c r="K18" s="10">
        <f>IFERROR(IF(ISBLANK(INDEX(Date_unitati!$Y:$Y,MATCH($B18,Date_unitati!$B:$B,0))),"-",INDEX(Date_unitati!$Y:$Y,MATCH($B18,Date_unitati!$B:$B,0))),"-")</f>
        <v>7.1205882352941199</v>
      </c>
      <c r="L18" s="10">
        <f t="shared" si="0"/>
        <v>1.1499999999999999</v>
      </c>
    </row>
    <row r="19" spans="1:12" x14ac:dyDescent="0.2">
      <c r="A19" s="15">
        <v>16</v>
      </c>
      <c r="B19" s="16" t="s">
        <v>241</v>
      </c>
      <c r="C19" s="16" t="s">
        <v>242</v>
      </c>
      <c r="D19" s="15" t="s">
        <v>76</v>
      </c>
      <c r="E19" s="10">
        <f>IFERROR(IF(ISBLANK(INDEX(Date_unitati!$S:$S,MATCH($B19,Date_unitati!$B:$B,0))),"-",INDEX(Date_unitati!$S:$S,MATCH($B19,Date_unitati!$B:$B,0))),"-")</f>
        <v>6.9549180327868898</v>
      </c>
      <c r="F19" s="10">
        <f>IFERROR(IF(ISBLANK(INDEX(Date_unitati!$T:$T,MATCH($B19,Date_unitati!$B:$B,0))),"-",INDEX(Date_unitati!$T:$T,MATCH($B19,Date_unitati!$B:$B,0))),"-")</f>
        <v>5.703125</v>
      </c>
      <c r="G19" s="10">
        <f>IFERROR(IF(ISBLANK(INDEX(Date_unitati!$U:$U,MATCH($B19,Date_unitati!$B:$B,0))),"-",INDEX(Date_unitati!$U:$U,MATCH($B19,Date_unitati!$B:$B,0))),"-")</f>
        <v>6.8069230769230797</v>
      </c>
      <c r="H19" s="10">
        <f>IFERROR(IF(ISBLANK(INDEX(Date_unitati!$V:$V,MATCH($B19,Date_unitati!$B:$B,0))),"-",INDEX(Date_unitati!$V:$V,MATCH($B19,Date_unitati!$B:$B,0))),"-")</f>
        <v>6.1439655172413801</v>
      </c>
      <c r="I19" s="10">
        <f>IFERROR(IF(ISBLANK(INDEX(Date_unitati!$W:$W,MATCH($B19,Date_unitati!$B:$B,0))),"-",INDEX(Date_unitati!$W:$W,MATCH($B19,Date_unitati!$B:$B,0))),"-")</f>
        <v>6.56666666666667</v>
      </c>
      <c r="J19" s="10">
        <f>IFERROR(IF(ISBLANK(INDEX(Date_unitati!$X:$X,MATCH($B19,Date_unitati!$B:$B,0))),"-",INDEX(Date_unitati!$X:$X,MATCH($B19,Date_unitati!$B:$B,0))),"-")</f>
        <v>6.2866666666666697</v>
      </c>
      <c r="K19" s="10">
        <f>IFERROR(IF(ISBLANK(INDEX(Date_unitati!$Y:$Y,MATCH($B19,Date_unitati!$B:$B,0))),"-",INDEX(Date_unitati!$Y:$Y,MATCH($B19,Date_unitati!$B:$B,0))),"-")</f>
        <v>7.0772727272727298</v>
      </c>
      <c r="L19" s="10">
        <f t="shared" si="0"/>
        <v>0.12</v>
      </c>
    </row>
    <row r="20" spans="1:12" x14ac:dyDescent="0.2">
      <c r="A20" s="15">
        <v>17</v>
      </c>
      <c r="B20" s="16" t="s">
        <v>62</v>
      </c>
      <c r="C20" s="16" t="s">
        <v>63</v>
      </c>
      <c r="D20" s="15" t="s">
        <v>64</v>
      </c>
      <c r="E20" s="10">
        <f>IFERROR(IF(ISBLANK(INDEX(Date_unitati!$S:$S,MATCH($B20,Date_unitati!$B:$B,0))),"-",INDEX(Date_unitati!$S:$S,MATCH($B20,Date_unitati!$B:$B,0))),"-")</f>
        <v>7.0735294117647101</v>
      </c>
      <c r="F20" s="10">
        <f>IFERROR(IF(ISBLANK(INDEX(Date_unitati!$T:$T,MATCH($B20,Date_unitati!$B:$B,0))),"-",INDEX(Date_unitati!$T:$T,MATCH($B20,Date_unitati!$B:$B,0))),"-")</f>
        <v>6.5289473684210497</v>
      </c>
      <c r="G20" s="10">
        <f>IFERROR(IF(ISBLANK(INDEX(Date_unitati!$U:$U,MATCH($B20,Date_unitati!$B:$B,0))),"-",INDEX(Date_unitati!$U:$U,MATCH($B20,Date_unitati!$B:$B,0))),"-")</f>
        <v>7.0630769230769204</v>
      </c>
      <c r="H20" s="10">
        <f>IFERROR(IF(ISBLANK(INDEX(Date_unitati!$V:$V,MATCH($B20,Date_unitati!$B:$B,0))),"-",INDEX(Date_unitati!$V:$V,MATCH($B20,Date_unitati!$B:$B,0))),"-")</f>
        <v>6.03402777777778</v>
      </c>
      <c r="I20" s="10">
        <f>IFERROR(IF(ISBLANK(INDEX(Date_unitati!$W:$W,MATCH($B20,Date_unitati!$B:$B,0))),"-",INDEX(Date_unitati!$W:$W,MATCH($B20,Date_unitati!$B:$B,0))),"-")</f>
        <v>6.4269230769230798</v>
      </c>
      <c r="J20" s="10">
        <f>IFERROR(IF(ISBLANK(INDEX(Date_unitati!$X:$X,MATCH($B20,Date_unitati!$B:$B,0))),"-",INDEX(Date_unitati!$X:$X,MATCH($B20,Date_unitati!$B:$B,0))),"-")</f>
        <v>7.0718750000000004</v>
      </c>
      <c r="K20" s="10">
        <f>IFERROR(IF(ISBLANK(INDEX(Date_unitati!$Y:$Y,MATCH($B20,Date_unitati!$B:$B,0))),"-",INDEX(Date_unitati!$Y:$Y,MATCH($B20,Date_unitati!$B:$B,0))),"-")</f>
        <v>7.0527027027026996</v>
      </c>
      <c r="L20" s="10">
        <f t="shared" si="0"/>
        <v>-0.02</v>
      </c>
    </row>
    <row r="21" spans="1:12" x14ac:dyDescent="0.2">
      <c r="A21" s="15">
        <v>18</v>
      </c>
      <c r="B21" s="16" t="s">
        <v>126</v>
      </c>
      <c r="C21" s="16" t="s">
        <v>66</v>
      </c>
      <c r="D21" s="15" t="s">
        <v>64</v>
      </c>
      <c r="E21" s="10">
        <f>IFERROR(IF(ISBLANK(INDEX(Date_unitati!$S:$S,MATCH($B21,Date_unitati!$B:$B,0))),"-",INDEX(Date_unitati!$S:$S,MATCH($B21,Date_unitati!$B:$B,0))),"-")</f>
        <v>7.8669491525423698</v>
      </c>
      <c r="F21" s="10">
        <f>IFERROR(IF(ISBLANK(INDEX(Date_unitati!$T:$T,MATCH($B21,Date_unitati!$B:$B,0))),"-",INDEX(Date_unitati!$T:$T,MATCH($B21,Date_unitati!$B:$B,0))),"-")</f>
        <v>6.9592105263157897</v>
      </c>
      <c r="G21" s="10">
        <f>IFERROR(IF(ISBLANK(INDEX(Date_unitati!$U:$U,MATCH($B21,Date_unitati!$B:$B,0))),"-",INDEX(Date_unitati!$U:$U,MATCH($B21,Date_unitati!$B:$B,0))),"-")</f>
        <v>7.2433333333333296</v>
      </c>
      <c r="H21" s="10">
        <f>IFERROR(IF(ISBLANK(INDEX(Date_unitati!$V:$V,MATCH($B21,Date_unitati!$B:$B,0))),"-",INDEX(Date_unitati!$V:$V,MATCH($B21,Date_unitati!$B:$B,0))),"-")</f>
        <v>7.3144067796610202</v>
      </c>
      <c r="I21" s="10">
        <f>IFERROR(IF(ISBLANK(INDEX(Date_unitati!$W:$W,MATCH($B21,Date_unitati!$B:$B,0))),"-",INDEX(Date_unitati!$W:$W,MATCH($B21,Date_unitati!$B:$B,0))),"-")</f>
        <v>7.0543859649122798</v>
      </c>
      <c r="J21" s="10">
        <f>IFERROR(IF(ISBLANK(INDEX(Date_unitati!$X:$X,MATCH($B21,Date_unitati!$B:$B,0))),"-",INDEX(Date_unitati!$X:$X,MATCH($B21,Date_unitati!$B:$B,0))),"-")</f>
        <v>7.4788461538461499</v>
      </c>
      <c r="K21" s="10">
        <f>IFERROR(IF(ISBLANK(INDEX(Date_unitati!$Y:$Y,MATCH($B21,Date_unitati!$B:$B,0))),"-",INDEX(Date_unitati!$Y:$Y,MATCH($B21,Date_unitati!$B:$B,0))),"-")</f>
        <v>7.0358208955223898</v>
      </c>
      <c r="L21" s="10">
        <f t="shared" si="0"/>
        <v>-0.83</v>
      </c>
    </row>
    <row r="22" spans="1:12" x14ac:dyDescent="0.2">
      <c r="A22" s="15">
        <v>19</v>
      </c>
      <c r="B22" s="16" t="s">
        <v>101</v>
      </c>
      <c r="C22" s="16" t="s">
        <v>66</v>
      </c>
      <c r="D22" s="15" t="s">
        <v>64</v>
      </c>
      <c r="E22" s="10">
        <f>IFERROR(IF(ISBLANK(INDEX(Date_unitati!$S:$S,MATCH($B22,Date_unitati!$B:$B,0))),"-",INDEX(Date_unitati!$S:$S,MATCH($B22,Date_unitati!$B:$B,0))),"-")</f>
        <v>6.8222222222222202</v>
      </c>
      <c r="F22" s="10">
        <f>IFERROR(IF(ISBLANK(INDEX(Date_unitati!$T:$T,MATCH($B22,Date_unitati!$B:$B,0))),"-",INDEX(Date_unitati!$T:$T,MATCH($B22,Date_unitati!$B:$B,0))),"-")</f>
        <v>6.4351562500000004</v>
      </c>
      <c r="G22" s="10">
        <f>IFERROR(IF(ISBLANK(INDEX(Date_unitati!$U:$U,MATCH($B22,Date_unitati!$B:$B,0))),"-",INDEX(Date_unitati!$U:$U,MATCH($B22,Date_unitati!$B:$B,0))),"-")</f>
        <v>7.2505263157894699</v>
      </c>
      <c r="H22" s="10">
        <f>IFERROR(IF(ISBLANK(INDEX(Date_unitati!$V:$V,MATCH($B22,Date_unitati!$B:$B,0))),"-",INDEX(Date_unitati!$V:$V,MATCH($B22,Date_unitati!$B:$B,0))),"-")</f>
        <v>6.1344444444444504</v>
      </c>
      <c r="I22" s="10">
        <f>IFERROR(IF(ISBLANK(INDEX(Date_unitati!$W:$W,MATCH($B22,Date_unitati!$B:$B,0))),"-",INDEX(Date_unitati!$W:$W,MATCH($B22,Date_unitati!$B:$B,0))),"-")</f>
        <v>6.73008474576271</v>
      </c>
      <c r="J22" s="10">
        <f>IFERROR(IF(ISBLANK(INDEX(Date_unitati!$X:$X,MATCH($B22,Date_unitati!$B:$B,0))),"-",INDEX(Date_unitati!$X:$X,MATCH($B22,Date_unitati!$B:$B,0))),"-")</f>
        <v>6.7863157894736901</v>
      </c>
      <c r="K22" s="10">
        <f>IFERROR(IF(ISBLANK(INDEX(Date_unitati!$Y:$Y,MATCH($B22,Date_unitati!$B:$B,0))),"-",INDEX(Date_unitati!$Y:$Y,MATCH($B22,Date_unitati!$B:$B,0))),"-")</f>
        <v>6.9635964912280697</v>
      </c>
      <c r="L22" s="10">
        <f t="shared" si="0"/>
        <v>0.14000000000000001</v>
      </c>
    </row>
    <row r="23" spans="1:12" x14ac:dyDescent="0.2">
      <c r="A23" s="15">
        <v>20</v>
      </c>
      <c r="B23" s="16" t="s">
        <v>132</v>
      </c>
      <c r="C23" s="16" t="s">
        <v>133</v>
      </c>
      <c r="D23" s="15" t="s">
        <v>76</v>
      </c>
      <c r="E23" s="10">
        <f>IFERROR(IF(ISBLANK(INDEX(Date_unitati!$S:$S,MATCH($B23,Date_unitati!$B:$B,0))),"-",INDEX(Date_unitati!$S:$S,MATCH($B23,Date_unitati!$B:$B,0))),"-")</f>
        <v>5.4318181818181799</v>
      </c>
      <c r="F23" s="10">
        <f>IFERROR(IF(ISBLANK(INDEX(Date_unitati!$T:$T,MATCH($B23,Date_unitati!$B:$B,0))),"-",INDEX(Date_unitati!$T:$T,MATCH($B23,Date_unitati!$B:$B,0))),"-")</f>
        <v>6.1875</v>
      </c>
      <c r="G23" s="10">
        <f>IFERROR(IF(ISBLANK(INDEX(Date_unitati!$U:$U,MATCH($B23,Date_unitati!$B:$B,0))),"-",INDEX(Date_unitati!$U:$U,MATCH($B23,Date_unitati!$B:$B,0))),"-")</f>
        <v>6</v>
      </c>
      <c r="H23" s="10">
        <f>IFERROR(IF(ISBLANK(INDEX(Date_unitati!$V:$V,MATCH($B23,Date_unitati!$B:$B,0))),"-",INDEX(Date_unitati!$V:$V,MATCH($B23,Date_unitati!$B:$B,0))),"-")</f>
        <v>5.5233333333333299</v>
      </c>
      <c r="I23" s="10">
        <f>IFERROR(IF(ISBLANK(INDEX(Date_unitati!$W:$W,MATCH($B23,Date_unitati!$B:$B,0))),"-",INDEX(Date_unitati!$W:$W,MATCH($B23,Date_unitati!$B:$B,0))),"-")</f>
        <v>5.55</v>
      </c>
      <c r="J23" s="10">
        <f>IFERROR(IF(ISBLANK(INDEX(Date_unitati!$X:$X,MATCH($B23,Date_unitati!$B:$B,0))),"-",INDEX(Date_unitati!$X:$X,MATCH($B23,Date_unitati!$B:$B,0))),"-")</f>
        <v>7.1550000000000002</v>
      </c>
      <c r="K23" s="10">
        <f>IFERROR(IF(ISBLANK(INDEX(Date_unitati!$Y:$Y,MATCH($B23,Date_unitati!$B:$B,0))),"-",INDEX(Date_unitati!$Y:$Y,MATCH($B23,Date_unitati!$B:$B,0))),"-")</f>
        <v>6.9619047619047603</v>
      </c>
      <c r="L23" s="10">
        <f t="shared" si="0"/>
        <v>1.53</v>
      </c>
    </row>
    <row r="24" spans="1:12" x14ac:dyDescent="0.2">
      <c r="A24" s="15">
        <v>21</v>
      </c>
      <c r="B24" s="16" t="s">
        <v>125</v>
      </c>
      <c r="C24" s="16" t="s">
        <v>66</v>
      </c>
      <c r="D24" s="15" t="s">
        <v>64</v>
      </c>
      <c r="E24" s="10">
        <f>IFERROR(IF(ISBLANK(INDEX(Date_unitati!$S:$S,MATCH($B24,Date_unitati!$B:$B,0))),"-",INDEX(Date_unitati!$S:$S,MATCH($B24,Date_unitati!$B:$B,0))),"-")</f>
        <v>8.0596153846153804</v>
      </c>
      <c r="F24" s="10">
        <f>IFERROR(IF(ISBLANK(INDEX(Date_unitati!$T:$T,MATCH($B24,Date_unitati!$B:$B,0))),"-",INDEX(Date_unitati!$T:$T,MATCH($B24,Date_unitati!$B:$B,0))),"-")</f>
        <v>7.9395833333333297</v>
      </c>
      <c r="G24" s="10">
        <f>IFERROR(IF(ISBLANK(INDEX(Date_unitati!$U:$U,MATCH($B24,Date_unitati!$B:$B,0))),"-",INDEX(Date_unitati!$U:$U,MATCH($B24,Date_unitati!$B:$B,0))),"-")</f>
        <v>7.9103773584905701</v>
      </c>
      <c r="H24" s="10">
        <f>IFERROR(IF(ISBLANK(INDEX(Date_unitati!$V:$V,MATCH($B24,Date_unitati!$B:$B,0))),"-",INDEX(Date_unitati!$V:$V,MATCH($B24,Date_unitati!$B:$B,0))),"-")</f>
        <v>7.1179166666666696</v>
      </c>
      <c r="I24" s="10">
        <f>IFERROR(IF(ISBLANK(INDEX(Date_unitati!$W:$W,MATCH($B24,Date_unitati!$B:$B,0))),"-",INDEX(Date_unitati!$W:$W,MATCH($B24,Date_unitati!$B:$B,0))),"-")</f>
        <v>6.9269565217391298</v>
      </c>
      <c r="J24" s="10">
        <f>IFERROR(IF(ISBLANK(INDEX(Date_unitati!$X:$X,MATCH($B24,Date_unitati!$B:$B,0))),"-",INDEX(Date_unitati!$X:$X,MATCH($B24,Date_unitati!$B:$B,0))),"-")</f>
        <v>7.9736363636363601</v>
      </c>
      <c r="K24" s="10">
        <f>IFERROR(IF(ISBLANK(INDEX(Date_unitati!$Y:$Y,MATCH($B24,Date_unitati!$B:$B,0))),"-",INDEX(Date_unitati!$Y:$Y,MATCH($B24,Date_unitati!$B:$B,0))),"-")</f>
        <v>6.9503649635036497</v>
      </c>
      <c r="L24" s="10">
        <f t="shared" si="0"/>
        <v>-1.1100000000000001</v>
      </c>
    </row>
    <row r="25" spans="1:12" x14ac:dyDescent="0.2">
      <c r="A25" s="15">
        <v>22</v>
      </c>
      <c r="B25" s="16" t="s">
        <v>218</v>
      </c>
      <c r="C25" s="16" t="s">
        <v>219</v>
      </c>
      <c r="D25" s="15" t="s">
        <v>76</v>
      </c>
      <c r="E25" s="10">
        <f>IFERROR(IF(ISBLANK(INDEX(Date_unitati!$S:$S,MATCH($B25,Date_unitati!$B:$B,0))),"-",INDEX(Date_unitati!$S:$S,MATCH($B25,Date_unitati!$B:$B,0))),"-")</f>
        <v>8.25</v>
      </c>
      <c r="F25" s="10">
        <f>IFERROR(IF(ISBLANK(INDEX(Date_unitati!$T:$T,MATCH($B25,Date_unitati!$B:$B,0))),"-",INDEX(Date_unitati!$T:$T,MATCH($B25,Date_unitati!$B:$B,0))),"-")</f>
        <v>7.4</v>
      </c>
      <c r="G25" s="10">
        <f>IFERROR(IF(ISBLANK(INDEX(Date_unitati!$U:$U,MATCH($B25,Date_unitati!$B:$B,0))),"-",INDEX(Date_unitati!$U:$U,MATCH($B25,Date_unitati!$B:$B,0))),"-")</f>
        <v>6.9</v>
      </c>
      <c r="H25" s="10">
        <f>IFERROR(IF(ISBLANK(INDEX(Date_unitati!$V:$V,MATCH($B25,Date_unitati!$B:$B,0))),"-",INDEX(Date_unitati!$V:$V,MATCH($B25,Date_unitati!$B:$B,0))),"-")</f>
        <v>7.05</v>
      </c>
      <c r="I25" s="10">
        <f>IFERROR(IF(ISBLANK(INDEX(Date_unitati!$W:$W,MATCH($B25,Date_unitati!$B:$B,0))),"-",INDEX(Date_unitati!$W:$W,MATCH($B25,Date_unitati!$B:$B,0))),"-")</f>
        <v>7.55</v>
      </c>
      <c r="J25" s="10">
        <f>IFERROR(IF(ISBLANK(INDEX(Date_unitati!$X:$X,MATCH($B25,Date_unitati!$B:$B,0))),"-",INDEX(Date_unitati!$X:$X,MATCH($B25,Date_unitati!$B:$B,0))),"-")</f>
        <v>8.0923076923076902</v>
      </c>
      <c r="K25" s="10">
        <f>IFERROR(IF(ISBLANK(INDEX(Date_unitati!$Y:$Y,MATCH($B25,Date_unitati!$B:$B,0))),"-",INDEX(Date_unitati!$Y:$Y,MATCH($B25,Date_unitati!$B:$B,0))),"-")</f>
        <v>6.9431818181818201</v>
      </c>
      <c r="L25" s="10">
        <f t="shared" si="0"/>
        <v>-1.31</v>
      </c>
    </row>
    <row r="26" spans="1:12" x14ac:dyDescent="0.2">
      <c r="A26" s="15">
        <v>23</v>
      </c>
      <c r="B26" s="16" t="s">
        <v>106</v>
      </c>
      <c r="C26" s="16" t="s">
        <v>107</v>
      </c>
      <c r="D26" s="15" t="s">
        <v>64</v>
      </c>
      <c r="E26" s="10">
        <f>IFERROR(IF(ISBLANK(INDEX(Date_unitati!$S:$S,MATCH($B26,Date_unitati!$B:$B,0))),"-",INDEX(Date_unitati!$S:$S,MATCH($B26,Date_unitati!$B:$B,0))),"-")</f>
        <v>7.3118421052631604</v>
      </c>
      <c r="F26" s="10">
        <f>IFERROR(IF(ISBLANK(INDEX(Date_unitati!$T:$T,MATCH($B26,Date_unitati!$B:$B,0))),"-",INDEX(Date_unitati!$T:$T,MATCH($B26,Date_unitati!$B:$B,0))),"-")</f>
        <v>6.0338235294117704</v>
      </c>
      <c r="G26" s="10">
        <f>IFERROR(IF(ISBLANK(INDEX(Date_unitati!$U:$U,MATCH($B26,Date_unitati!$B:$B,0))),"-",INDEX(Date_unitati!$U:$U,MATCH($B26,Date_unitati!$B:$B,0))),"-")</f>
        <v>7.2792307692307698</v>
      </c>
      <c r="H26" s="10">
        <f>IFERROR(IF(ISBLANK(INDEX(Date_unitati!$V:$V,MATCH($B26,Date_unitati!$B:$B,0))),"-",INDEX(Date_unitati!$V:$V,MATCH($B26,Date_unitati!$B:$B,0))),"-")</f>
        <v>6.5592857142857097</v>
      </c>
      <c r="I26" s="10">
        <f>IFERROR(IF(ISBLANK(INDEX(Date_unitati!$W:$W,MATCH($B26,Date_unitati!$B:$B,0))),"-",INDEX(Date_unitati!$W:$W,MATCH($B26,Date_unitati!$B:$B,0))),"-")</f>
        <v>6.1981132075471699</v>
      </c>
      <c r="J26" s="10">
        <f>IFERROR(IF(ISBLANK(INDEX(Date_unitati!$X:$X,MATCH($B26,Date_unitati!$B:$B,0))),"-",INDEX(Date_unitati!$X:$X,MATCH($B26,Date_unitati!$B:$B,0))),"-")</f>
        <v>6.5631578947368396</v>
      </c>
      <c r="K26" s="10">
        <f>IFERROR(IF(ISBLANK(INDEX(Date_unitati!$Y:$Y,MATCH($B26,Date_unitati!$B:$B,0))),"-",INDEX(Date_unitati!$Y:$Y,MATCH($B26,Date_unitati!$B:$B,0))),"-")</f>
        <v>6.9130952380952397</v>
      </c>
      <c r="L26" s="10">
        <f t="shared" si="0"/>
        <v>-0.4</v>
      </c>
    </row>
    <row r="27" spans="1:12" x14ac:dyDescent="0.2">
      <c r="A27" s="15">
        <v>24</v>
      </c>
      <c r="B27" s="16" t="s">
        <v>192</v>
      </c>
      <c r="C27" s="16" t="s">
        <v>193</v>
      </c>
      <c r="D27" s="15" t="s">
        <v>76</v>
      </c>
      <c r="E27" s="10">
        <f>IFERROR(IF(ISBLANK(INDEX(Date_unitati!$S:$S,MATCH($B27,Date_unitati!$B:$B,0))),"-",INDEX(Date_unitati!$S:$S,MATCH($B27,Date_unitati!$B:$B,0))),"-")</f>
        <v>7.5307692307692298</v>
      </c>
      <c r="F27" s="10">
        <f>IFERROR(IF(ISBLANK(INDEX(Date_unitati!$T:$T,MATCH($B27,Date_unitati!$B:$B,0))),"-",INDEX(Date_unitati!$T:$T,MATCH($B27,Date_unitati!$B:$B,0))),"-")</f>
        <v>7.4562499999999998</v>
      </c>
      <c r="G27" s="10">
        <f>IFERROR(IF(ISBLANK(INDEX(Date_unitati!$U:$U,MATCH($B27,Date_unitati!$B:$B,0))),"-",INDEX(Date_unitati!$U:$U,MATCH($B27,Date_unitati!$B:$B,0))),"-")</f>
        <v>5.9166666666666696</v>
      </c>
      <c r="H27" s="10">
        <f>IFERROR(IF(ISBLANK(INDEX(Date_unitati!$V:$V,MATCH($B27,Date_unitati!$B:$B,0))),"-",INDEX(Date_unitati!$V:$V,MATCH($B27,Date_unitati!$B:$B,0))),"-")</f>
        <v>5.3115384615384604</v>
      </c>
      <c r="I27" s="10">
        <f>IFERROR(IF(ISBLANK(INDEX(Date_unitati!$W:$W,MATCH($B27,Date_unitati!$B:$B,0))),"-",INDEX(Date_unitati!$W:$W,MATCH($B27,Date_unitati!$B:$B,0))),"-")</f>
        <v>5.7666666666666702</v>
      </c>
      <c r="J27" s="10">
        <f>IFERROR(IF(ISBLANK(INDEX(Date_unitati!$X:$X,MATCH($B27,Date_unitati!$B:$B,0))),"-",INDEX(Date_unitati!$X:$X,MATCH($B27,Date_unitati!$B:$B,0))),"-")</f>
        <v>5.6633333333333304</v>
      </c>
      <c r="K27" s="10">
        <f>IFERROR(IF(ISBLANK(INDEX(Date_unitati!$Y:$Y,MATCH($B27,Date_unitati!$B:$B,0))),"-",INDEX(Date_unitati!$Y:$Y,MATCH($B27,Date_unitati!$B:$B,0))),"-")</f>
        <v>6.9</v>
      </c>
      <c r="L27" s="10">
        <f t="shared" si="0"/>
        <v>-0.63</v>
      </c>
    </row>
    <row r="28" spans="1:12" x14ac:dyDescent="0.2">
      <c r="A28" s="15">
        <v>25</v>
      </c>
      <c r="B28" s="16" t="s">
        <v>92</v>
      </c>
      <c r="C28" s="16" t="s">
        <v>93</v>
      </c>
      <c r="D28" s="15" t="s">
        <v>76</v>
      </c>
      <c r="E28" s="10">
        <f>IFERROR(IF(ISBLANK(INDEX(Date_unitati!$S:$S,MATCH($B28,Date_unitati!$B:$B,0))),"-",INDEX(Date_unitati!$S:$S,MATCH($B28,Date_unitati!$B:$B,0))),"-")</f>
        <v>6.9681818181818196</v>
      </c>
      <c r="F28" s="10" t="str">
        <f>IFERROR(IF(ISBLANK(INDEX(Date_unitati!$T:$T,MATCH($B28,Date_unitati!$B:$B,0))),"-",INDEX(Date_unitati!$T:$T,MATCH($B28,Date_unitati!$B:$B,0))),"-")</f>
        <v>-</v>
      </c>
      <c r="G28" s="10">
        <f>IFERROR(IF(ISBLANK(INDEX(Date_unitati!$U:$U,MATCH($B28,Date_unitati!$B:$B,0))),"-",INDEX(Date_unitati!$U:$U,MATCH($B28,Date_unitati!$B:$B,0))),"-")</f>
        <v>6.1156249999999996</v>
      </c>
      <c r="H28" s="10">
        <f>IFERROR(IF(ISBLANK(INDEX(Date_unitati!$V:$V,MATCH($B28,Date_unitati!$B:$B,0))),"-",INDEX(Date_unitati!$V:$V,MATCH($B28,Date_unitati!$B:$B,0))),"-")</f>
        <v>6.25</v>
      </c>
      <c r="I28" s="10">
        <f>IFERROR(IF(ISBLANK(INDEX(Date_unitati!$W:$W,MATCH($B28,Date_unitati!$B:$B,0))),"-",INDEX(Date_unitati!$W:$W,MATCH($B28,Date_unitati!$B:$B,0))),"-")</f>
        <v>6.5230769230769203</v>
      </c>
      <c r="J28" s="10">
        <f>IFERROR(IF(ISBLANK(INDEX(Date_unitati!$X:$X,MATCH($B28,Date_unitati!$B:$B,0))),"-",INDEX(Date_unitati!$X:$X,MATCH($B28,Date_unitati!$B:$B,0))),"-")</f>
        <v>7.1466666666666701</v>
      </c>
      <c r="K28" s="10">
        <f>IFERROR(IF(ISBLANK(INDEX(Date_unitati!$Y:$Y,MATCH($B28,Date_unitati!$B:$B,0))),"-",INDEX(Date_unitati!$Y:$Y,MATCH($B28,Date_unitati!$B:$B,0))),"-")</f>
        <v>6.80833333333333</v>
      </c>
      <c r="L28" s="10">
        <f t="shared" si="0"/>
        <v>-0.16</v>
      </c>
    </row>
    <row r="29" spans="1:12" x14ac:dyDescent="0.2">
      <c r="A29" s="15">
        <v>26</v>
      </c>
      <c r="B29" s="16" t="s">
        <v>94</v>
      </c>
      <c r="C29" s="16" t="s">
        <v>66</v>
      </c>
      <c r="D29" s="15" t="s">
        <v>64</v>
      </c>
      <c r="E29" s="10">
        <f>IFERROR(IF(ISBLANK(INDEX(Date_unitati!$S:$S,MATCH($B29,Date_unitati!$B:$B,0))),"-",INDEX(Date_unitati!$S:$S,MATCH($B29,Date_unitati!$B:$B,0))),"-")</f>
        <v>7.5520408163265298</v>
      </c>
      <c r="F29" s="10">
        <f>IFERROR(IF(ISBLANK(INDEX(Date_unitati!$T:$T,MATCH($B29,Date_unitati!$B:$B,0))),"-",INDEX(Date_unitati!$T:$T,MATCH($B29,Date_unitati!$B:$B,0))),"-")</f>
        <v>6.6226190476190503</v>
      </c>
      <c r="G29" s="10">
        <f>IFERROR(IF(ISBLANK(INDEX(Date_unitati!$U:$U,MATCH($B29,Date_unitati!$B:$B,0))),"-",INDEX(Date_unitati!$U:$U,MATCH($B29,Date_unitati!$B:$B,0))),"-")</f>
        <v>7.00294117647059</v>
      </c>
      <c r="H29" s="10">
        <f>IFERROR(IF(ISBLANK(INDEX(Date_unitati!$V:$V,MATCH($B29,Date_unitati!$B:$B,0))),"-",INDEX(Date_unitati!$V:$V,MATCH($B29,Date_unitati!$B:$B,0))),"-")</f>
        <v>6.2571428571428598</v>
      </c>
      <c r="I29" s="10">
        <f>IFERROR(IF(ISBLANK(INDEX(Date_unitati!$W:$W,MATCH($B29,Date_unitati!$B:$B,0))),"-",INDEX(Date_unitati!$W:$W,MATCH($B29,Date_unitati!$B:$B,0))),"-")</f>
        <v>7.0743902439024398</v>
      </c>
      <c r="J29" s="10">
        <f>IFERROR(IF(ISBLANK(INDEX(Date_unitati!$X:$X,MATCH($B29,Date_unitati!$B:$B,0))),"-",INDEX(Date_unitati!$X:$X,MATCH($B29,Date_unitati!$B:$B,0))),"-")</f>
        <v>7.7346153846153802</v>
      </c>
      <c r="K29" s="10">
        <f>IFERROR(IF(ISBLANK(INDEX(Date_unitati!$Y:$Y,MATCH($B29,Date_unitati!$B:$B,0))),"-",INDEX(Date_unitati!$Y:$Y,MATCH($B29,Date_unitati!$B:$B,0))),"-")</f>
        <v>6.8046511627906998</v>
      </c>
      <c r="L29" s="10">
        <f t="shared" si="0"/>
        <v>-0.75</v>
      </c>
    </row>
    <row r="30" spans="1:12" x14ac:dyDescent="0.2">
      <c r="A30" s="15">
        <v>27</v>
      </c>
      <c r="B30" s="16" t="s">
        <v>138</v>
      </c>
      <c r="C30" s="16" t="s">
        <v>139</v>
      </c>
      <c r="D30" s="15" t="s">
        <v>76</v>
      </c>
      <c r="E30" s="10" t="str">
        <f>IFERROR(IF(ISBLANK(INDEX(Date_unitati!$S:$S,MATCH($B30,Date_unitati!$B:$B,0))),"-",INDEX(Date_unitati!$S:$S,MATCH($B30,Date_unitati!$B:$B,0))),"-")</f>
        <v>-</v>
      </c>
      <c r="F30" s="10">
        <f>IFERROR(IF(ISBLANK(INDEX(Date_unitati!$T:$T,MATCH($B30,Date_unitati!$B:$B,0))),"-",INDEX(Date_unitati!$T:$T,MATCH($B30,Date_unitati!$B:$B,0))),"-")</f>
        <v>6.4249999999999998</v>
      </c>
      <c r="G30" s="10">
        <f>IFERROR(IF(ISBLANK(INDEX(Date_unitati!$U:$U,MATCH($B30,Date_unitati!$B:$B,0))),"-",INDEX(Date_unitati!$U:$U,MATCH($B30,Date_unitati!$B:$B,0))),"-")</f>
        <v>8.2249999999999996</v>
      </c>
      <c r="H30" s="10">
        <f>IFERROR(IF(ISBLANK(INDEX(Date_unitati!$V:$V,MATCH($B30,Date_unitati!$B:$B,0))),"-",INDEX(Date_unitati!$V:$V,MATCH($B30,Date_unitati!$B:$B,0))),"-")</f>
        <v>7.6749999999999998</v>
      </c>
      <c r="I30" s="10">
        <f>IFERROR(IF(ISBLANK(INDEX(Date_unitati!$W:$W,MATCH($B30,Date_unitati!$B:$B,0))),"-",INDEX(Date_unitati!$W:$W,MATCH($B30,Date_unitati!$B:$B,0))),"-")</f>
        <v>6.7833333333333297</v>
      </c>
      <c r="J30" s="10" t="str">
        <f>IFERROR(IF(ISBLANK(INDEX(Date_unitati!$X:$X,MATCH($B30,Date_unitati!$B:$B,0))),"-",INDEX(Date_unitati!$X:$X,MATCH($B30,Date_unitati!$B:$B,0))),"-")</f>
        <v>-</v>
      </c>
      <c r="K30" s="10">
        <f>IFERROR(IF(ISBLANK(INDEX(Date_unitati!$Y:$Y,MATCH($B30,Date_unitati!$B:$B,0))),"-",INDEX(Date_unitati!$Y:$Y,MATCH($B30,Date_unitati!$B:$B,0))),"-")</f>
        <v>6.75</v>
      </c>
      <c r="L30" s="10" t="str">
        <f t="shared" si="0"/>
        <v>-</v>
      </c>
    </row>
    <row r="31" spans="1:12" x14ac:dyDescent="0.2">
      <c r="A31" s="15">
        <v>28</v>
      </c>
      <c r="B31" s="16" t="s">
        <v>150</v>
      </c>
      <c r="C31" s="16" t="s">
        <v>66</v>
      </c>
      <c r="D31" s="15" t="s">
        <v>64</v>
      </c>
      <c r="E31" s="10">
        <f>IFERROR(IF(ISBLANK(INDEX(Date_unitati!$S:$S,MATCH($B31,Date_unitati!$B:$B,0))),"-",INDEX(Date_unitati!$S:$S,MATCH($B31,Date_unitati!$B:$B,0))),"-")</f>
        <v>7.1333333333333302</v>
      </c>
      <c r="F31" s="10">
        <f>IFERROR(IF(ISBLANK(INDEX(Date_unitati!$T:$T,MATCH($B31,Date_unitati!$B:$B,0))),"-",INDEX(Date_unitati!$T:$T,MATCH($B31,Date_unitati!$B:$B,0))),"-")</f>
        <v>6.3638888888888898</v>
      </c>
      <c r="G31" s="10">
        <f>IFERROR(IF(ISBLANK(INDEX(Date_unitati!$U:$U,MATCH($B31,Date_unitati!$B:$B,0))),"-",INDEX(Date_unitati!$U:$U,MATCH($B31,Date_unitati!$B:$B,0))),"-")</f>
        <v>6.4075757575757599</v>
      </c>
      <c r="H31" s="10">
        <f>IFERROR(IF(ISBLANK(INDEX(Date_unitati!$V:$V,MATCH($B31,Date_unitati!$B:$B,0))),"-",INDEX(Date_unitati!$V:$V,MATCH($B31,Date_unitati!$B:$B,0))),"-")</f>
        <v>6.7988636363636399</v>
      </c>
      <c r="I31" s="10">
        <f>IFERROR(IF(ISBLANK(INDEX(Date_unitati!$W:$W,MATCH($B31,Date_unitati!$B:$B,0))),"-",INDEX(Date_unitati!$W:$W,MATCH($B31,Date_unitati!$B:$B,0))),"-")</f>
        <v>6.7039999999999997</v>
      </c>
      <c r="J31" s="10">
        <f>IFERROR(IF(ISBLANK(INDEX(Date_unitati!$X:$X,MATCH($B31,Date_unitati!$B:$B,0))),"-",INDEX(Date_unitati!$X:$X,MATCH($B31,Date_unitati!$B:$B,0))),"-")</f>
        <v>6.8961538461538501</v>
      </c>
      <c r="K31" s="10">
        <f>IFERROR(IF(ISBLANK(INDEX(Date_unitati!$Y:$Y,MATCH($B31,Date_unitati!$B:$B,0))),"-",INDEX(Date_unitati!$Y:$Y,MATCH($B31,Date_unitati!$B:$B,0))),"-")</f>
        <v>6.6866666666666701</v>
      </c>
      <c r="L31" s="10">
        <f t="shared" si="0"/>
        <v>-0.45</v>
      </c>
    </row>
    <row r="32" spans="1:12" x14ac:dyDescent="0.2">
      <c r="A32" s="15">
        <v>29</v>
      </c>
      <c r="B32" s="16" t="s">
        <v>65</v>
      </c>
      <c r="C32" s="16" t="s">
        <v>66</v>
      </c>
      <c r="D32" s="15" t="s">
        <v>64</v>
      </c>
      <c r="E32" s="10">
        <f>IFERROR(IF(ISBLANK(INDEX(Date_unitati!$S:$S,MATCH($B32,Date_unitati!$B:$B,0))),"-",INDEX(Date_unitati!$S:$S,MATCH($B32,Date_unitati!$B:$B,0))),"-")</f>
        <v>7.3993902439024399</v>
      </c>
      <c r="F32" s="10">
        <f>IFERROR(IF(ISBLANK(INDEX(Date_unitati!$T:$T,MATCH($B32,Date_unitati!$B:$B,0))),"-",INDEX(Date_unitati!$T:$T,MATCH($B32,Date_unitati!$B:$B,0))),"-")</f>
        <v>6.6965277777777796</v>
      </c>
      <c r="G32" s="10">
        <f>IFERROR(IF(ISBLANK(INDEX(Date_unitati!$U:$U,MATCH($B32,Date_unitati!$B:$B,0))),"-",INDEX(Date_unitati!$U:$U,MATCH($B32,Date_unitati!$B:$B,0))),"-")</f>
        <v>7.01971830985915</v>
      </c>
      <c r="H32" s="10">
        <f>IFERROR(IF(ISBLANK(INDEX(Date_unitati!$V:$V,MATCH($B32,Date_unitati!$B:$B,0))),"-",INDEX(Date_unitati!$V:$V,MATCH($B32,Date_unitati!$B:$B,0))),"-")</f>
        <v>5.8775862068965496</v>
      </c>
      <c r="I32" s="10">
        <f>IFERROR(IF(ISBLANK(INDEX(Date_unitati!$W:$W,MATCH($B32,Date_unitati!$B:$B,0))),"-",INDEX(Date_unitati!$W:$W,MATCH($B32,Date_unitati!$B:$B,0))),"-")</f>
        <v>5.8066265060240996</v>
      </c>
      <c r="J32" s="10">
        <f>IFERROR(IF(ISBLANK(INDEX(Date_unitati!$X:$X,MATCH($B32,Date_unitati!$B:$B,0))),"-",INDEX(Date_unitati!$X:$X,MATCH($B32,Date_unitati!$B:$B,0))),"-")</f>
        <v>6.6576923076923098</v>
      </c>
      <c r="K32" s="10">
        <f>IFERROR(IF(ISBLANK(INDEX(Date_unitati!$Y:$Y,MATCH($B32,Date_unitati!$B:$B,0))),"-",INDEX(Date_unitati!$Y:$Y,MATCH($B32,Date_unitati!$B:$B,0))),"-")</f>
        <v>6.6703947368421099</v>
      </c>
      <c r="L32" s="10">
        <f t="shared" si="0"/>
        <v>-0.73</v>
      </c>
    </row>
    <row r="33" spans="1:12" x14ac:dyDescent="0.2">
      <c r="A33" s="15">
        <v>30</v>
      </c>
      <c r="B33" s="16" t="s">
        <v>206</v>
      </c>
      <c r="C33" s="16" t="s">
        <v>207</v>
      </c>
      <c r="D33" s="15" t="s">
        <v>76</v>
      </c>
      <c r="E33" s="10">
        <f>IFERROR(IF(ISBLANK(INDEX(Date_unitati!$S:$S,MATCH($B33,Date_unitati!$B:$B,0))),"-",INDEX(Date_unitati!$S:$S,MATCH($B33,Date_unitati!$B:$B,0))),"-")</f>
        <v>6.79285714285714</v>
      </c>
      <c r="F33" s="10">
        <f>IFERROR(IF(ISBLANK(INDEX(Date_unitati!$T:$T,MATCH($B33,Date_unitati!$B:$B,0))),"-",INDEX(Date_unitati!$T:$T,MATCH($B33,Date_unitati!$B:$B,0))),"-")</f>
        <v>4.8583333333333298</v>
      </c>
      <c r="G33" s="10">
        <f>IFERROR(IF(ISBLANK(INDEX(Date_unitati!$U:$U,MATCH($B33,Date_unitati!$B:$B,0))),"-",INDEX(Date_unitati!$U:$U,MATCH($B33,Date_unitati!$B:$B,0))),"-")</f>
        <v>5.3</v>
      </c>
      <c r="H33" s="10">
        <f>IFERROR(IF(ISBLANK(INDEX(Date_unitati!$V:$V,MATCH($B33,Date_unitati!$B:$B,0))),"-",INDEX(Date_unitati!$V:$V,MATCH($B33,Date_unitati!$B:$B,0))),"-")</f>
        <v>7.0142857142857098</v>
      </c>
      <c r="I33" s="10">
        <f>IFERROR(IF(ISBLANK(INDEX(Date_unitati!$W:$W,MATCH($B33,Date_unitati!$B:$B,0))),"-",INDEX(Date_unitati!$W:$W,MATCH($B33,Date_unitati!$B:$B,0))),"-")</f>
        <v>5.03</v>
      </c>
      <c r="J33" s="10">
        <f>IFERROR(IF(ISBLANK(INDEX(Date_unitati!$X:$X,MATCH($B33,Date_unitati!$B:$B,0))),"-",INDEX(Date_unitati!$X:$X,MATCH($B33,Date_unitati!$B:$B,0))),"-")</f>
        <v>6.6272727272727296</v>
      </c>
      <c r="K33" s="10">
        <f>IFERROR(IF(ISBLANK(INDEX(Date_unitati!$Y:$Y,MATCH($B33,Date_unitati!$B:$B,0))),"-",INDEX(Date_unitati!$Y:$Y,MATCH($B33,Date_unitati!$B:$B,0))),"-")</f>
        <v>6.6166666666666698</v>
      </c>
      <c r="L33" s="10">
        <f t="shared" si="0"/>
        <v>-0.18</v>
      </c>
    </row>
    <row r="34" spans="1:12" x14ac:dyDescent="0.2">
      <c r="A34" s="15">
        <v>31</v>
      </c>
      <c r="B34" s="16" t="s">
        <v>228</v>
      </c>
      <c r="C34" s="16" t="s">
        <v>229</v>
      </c>
      <c r="D34" s="15" t="s">
        <v>76</v>
      </c>
      <c r="E34" s="10">
        <f>IFERROR(IF(ISBLANK(INDEX(Date_unitati!$S:$S,MATCH($B34,Date_unitati!$B:$B,0))),"-",INDEX(Date_unitati!$S:$S,MATCH($B34,Date_unitati!$B:$B,0))),"-")</f>
        <v>6.24</v>
      </c>
      <c r="F34" s="10">
        <f>IFERROR(IF(ISBLANK(INDEX(Date_unitati!$T:$T,MATCH($B34,Date_unitati!$B:$B,0))),"-",INDEX(Date_unitati!$T:$T,MATCH($B34,Date_unitati!$B:$B,0))),"-")</f>
        <v>5.9666666666666703</v>
      </c>
      <c r="G34" s="10">
        <f>IFERROR(IF(ISBLANK(INDEX(Date_unitati!$U:$U,MATCH($B34,Date_unitati!$B:$B,0))),"-",INDEX(Date_unitati!$U:$U,MATCH($B34,Date_unitati!$B:$B,0))),"-")</f>
        <v>6.85</v>
      </c>
      <c r="H34" s="10">
        <f>IFERROR(IF(ISBLANK(INDEX(Date_unitati!$V:$V,MATCH($B34,Date_unitati!$B:$B,0))),"-",INDEX(Date_unitati!$V:$V,MATCH($B34,Date_unitati!$B:$B,0))),"-")</f>
        <v>5.3666666666666698</v>
      </c>
      <c r="I34" s="10">
        <f>IFERROR(IF(ISBLANK(INDEX(Date_unitati!$W:$W,MATCH($B34,Date_unitati!$B:$B,0))),"-",INDEX(Date_unitati!$W:$W,MATCH($B34,Date_unitati!$B:$B,0))),"-")</f>
        <v>3.0249999999999999</v>
      </c>
      <c r="J34" s="10">
        <f>IFERROR(IF(ISBLANK(INDEX(Date_unitati!$X:$X,MATCH($B34,Date_unitati!$B:$B,0))),"-",INDEX(Date_unitati!$X:$X,MATCH($B34,Date_unitati!$B:$B,0))),"-")</f>
        <v>5.8</v>
      </c>
      <c r="K34" s="10">
        <f>IFERROR(IF(ISBLANK(INDEX(Date_unitati!$Y:$Y,MATCH($B34,Date_unitati!$B:$B,0))),"-",INDEX(Date_unitati!$Y:$Y,MATCH($B34,Date_unitati!$B:$B,0))),"-")</f>
        <v>6.6166666666666698</v>
      </c>
      <c r="L34" s="10">
        <f t="shared" si="0"/>
        <v>0.38</v>
      </c>
    </row>
    <row r="35" spans="1:12" x14ac:dyDescent="0.2">
      <c r="A35" s="15">
        <v>32</v>
      </c>
      <c r="B35" s="16" t="s">
        <v>136</v>
      </c>
      <c r="C35" s="16" t="s">
        <v>137</v>
      </c>
      <c r="D35" s="15" t="s">
        <v>76</v>
      </c>
      <c r="E35" s="10">
        <f>IFERROR(IF(ISBLANK(INDEX(Date_unitati!$S:$S,MATCH($B35,Date_unitati!$B:$B,0))),"-",INDEX(Date_unitati!$S:$S,MATCH($B35,Date_unitati!$B:$B,0))),"-")</f>
        <v>7.8</v>
      </c>
      <c r="F35" s="10">
        <f>IFERROR(IF(ISBLANK(INDEX(Date_unitati!$T:$T,MATCH($B35,Date_unitati!$B:$B,0))),"-",INDEX(Date_unitati!$T:$T,MATCH($B35,Date_unitati!$B:$B,0))),"-")</f>
        <v>7.2583333333333302</v>
      </c>
      <c r="G35" s="10">
        <f>IFERROR(IF(ISBLANK(INDEX(Date_unitati!$U:$U,MATCH($B35,Date_unitati!$B:$B,0))),"-",INDEX(Date_unitati!$U:$U,MATCH($B35,Date_unitati!$B:$B,0))),"-")</f>
        <v>6.8684210526315796</v>
      </c>
      <c r="H35" s="10">
        <f>IFERROR(IF(ISBLANK(INDEX(Date_unitati!$V:$V,MATCH($B35,Date_unitati!$B:$B,0))),"-",INDEX(Date_unitati!$V:$V,MATCH($B35,Date_unitati!$B:$B,0))),"-")</f>
        <v>5.8656249999999996</v>
      </c>
      <c r="I35" s="10">
        <f>IFERROR(IF(ISBLANK(INDEX(Date_unitati!$W:$W,MATCH($B35,Date_unitati!$B:$B,0))),"-",INDEX(Date_unitati!$W:$W,MATCH($B35,Date_unitati!$B:$B,0))),"-")</f>
        <v>5.5617647058823501</v>
      </c>
      <c r="J35" s="10">
        <f>IFERROR(IF(ISBLANK(INDEX(Date_unitati!$X:$X,MATCH($B35,Date_unitati!$B:$B,0))),"-",INDEX(Date_unitati!$X:$X,MATCH($B35,Date_unitati!$B:$B,0))),"-")</f>
        <v>5.7692307692307701</v>
      </c>
      <c r="K35" s="10">
        <f>IFERROR(IF(ISBLANK(INDEX(Date_unitati!$Y:$Y,MATCH($B35,Date_unitati!$B:$B,0))),"-",INDEX(Date_unitati!$Y:$Y,MATCH($B35,Date_unitati!$B:$B,0))),"-")</f>
        <v>6.6029411764705896</v>
      </c>
      <c r="L35" s="10">
        <f t="shared" si="0"/>
        <v>-1.2</v>
      </c>
    </row>
    <row r="36" spans="1:12" x14ac:dyDescent="0.2">
      <c r="A36" s="15">
        <v>33</v>
      </c>
      <c r="B36" s="16" t="s">
        <v>115</v>
      </c>
      <c r="C36" s="16" t="s">
        <v>116</v>
      </c>
      <c r="D36" s="15" t="s">
        <v>76</v>
      </c>
      <c r="E36" s="10">
        <f>IFERROR(IF(ISBLANK(INDEX(Date_unitati!$S:$S,MATCH($B36,Date_unitati!$B:$B,0))),"-",INDEX(Date_unitati!$S:$S,MATCH($B36,Date_unitati!$B:$B,0))),"-")</f>
        <v>6.6229729729729696</v>
      </c>
      <c r="F36" s="10">
        <f>IFERROR(IF(ISBLANK(INDEX(Date_unitati!$T:$T,MATCH($B36,Date_unitati!$B:$B,0))),"-",INDEX(Date_unitati!$T:$T,MATCH($B36,Date_unitati!$B:$B,0))),"-")</f>
        <v>6.9423076923076898</v>
      </c>
      <c r="G36" s="10">
        <f>IFERROR(IF(ISBLANK(INDEX(Date_unitati!$U:$U,MATCH($B36,Date_unitati!$B:$B,0))),"-",INDEX(Date_unitati!$U:$U,MATCH($B36,Date_unitati!$B:$B,0))),"-")</f>
        <v>6.4596774193548399</v>
      </c>
      <c r="H36" s="10">
        <f>IFERROR(IF(ISBLANK(INDEX(Date_unitati!$V:$V,MATCH($B36,Date_unitati!$B:$B,0))),"-",INDEX(Date_unitati!$V:$V,MATCH($B36,Date_unitati!$B:$B,0))),"-")</f>
        <v>5.3366666666666696</v>
      </c>
      <c r="I36" s="10">
        <f>IFERROR(IF(ISBLANK(INDEX(Date_unitati!$W:$W,MATCH($B36,Date_unitati!$B:$B,0))),"-",INDEX(Date_unitati!$W:$W,MATCH($B36,Date_unitati!$B:$B,0))),"-")</f>
        <v>6.3041666666666698</v>
      </c>
      <c r="J36" s="10">
        <f>IFERROR(IF(ISBLANK(INDEX(Date_unitati!$X:$X,MATCH($B36,Date_unitati!$B:$B,0))),"-",INDEX(Date_unitati!$X:$X,MATCH($B36,Date_unitati!$B:$B,0))),"-")</f>
        <v>6.4863636363636399</v>
      </c>
      <c r="K36" s="10">
        <f>IFERROR(IF(ISBLANK(INDEX(Date_unitati!$Y:$Y,MATCH($B36,Date_unitati!$B:$B,0))),"-",INDEX(Date_unitati!$Y:$Y,MATCH($B36,Date_unitati!$B:$B,0))),"-")</f>
        <v>6.5806451612903203</v>
      </c>
      <c r="L36" s="10">
        <f t="shared" ref="L36:L67" si="1">IFERROR(IF(OR(ISTEXT(E36),ISTEXT(K36)),"-",ROUND(K36-E36,2)),"-")</f>
        <v>-0.04</v>
      </c>
    </row>
    <row r="37" spans="1:12" x14ac:dyDescent="0.2">
      <c r="A37" s="15">
        <v>34</v>
      </c>
      <c r="B37" s="16" t="s">
        <v>153</v>
      </c>
      <c r="C37" s="16" t="s">
        <v>154</v>
      </c>
      <c r="D37" s="15" t="s">
        <v>76</v>
      </c>
      <c r="E37" s="10">
        <f>IFERROR(IF(ISBLANK(INDEX(Date_unitati!$S:$S,MATCH($B37,Date_unitati!$B:$B,0))),"-",INDEX(Date_unitati!$S:$S,MATCH($B37,Date_unitati!$B:$B,0))),"-")</f>
        <v>5.8875000000000002</v>
      </c>
      <c r="F37" s="10">
        <f>IFERROR(IF(ISBLANK(INDEX(Date_unitati!$T:$T,MATCH($B37,Date_unitati!$B:$B,0))),"-",INDEX(Date_unitati!$T:$T,MATCH($B37,Date_unitati!$B:$B,0))),"-")</f>
        <v>5.69</v>
      </c>
      <c r="G37" s="10">
        <f>IFERROR(IF(ISBLANK(INDEX(Date_unitati!$U:$U,MATCH($B37,Date_unitati!$B:$B,0))),"-",INDEX(Date_unitati!$U:$U,MATCH($B37,Date_unitati!$B:$B,0))),"-")</f>
        <v>5.2750000000000004</v>
      </c>
      <c r="H37" s="10" t="str">
        <f>IFERROR(IF(ISBLANK(INDEX(Date_unitati!$V:$V,MATCH($B37,Date_unitati!$B:$B,0))),"-",INDEX(Date_unitati!$V:$V,MATCH($B37,Date_unitati!$B:$B,0))),"-")</f>
        <v>-</v>
      </c>
      <c r="I37" s="10" t="str">
        <f>IFERROR(IF(ISBLANK(INDEX(Date_unitati!$W:$W,MATCH($B37,Date_unitati!$B:$B,0))),"-",INDEX(Date_unitati!$W:$W,MATCH($B37,Date_unitati!$B:$B,0))),"-")</f>
        <v>-</v>
      </c>
      <c r="J37" s="10">
        <f>IFERROR(IF(ISBLANK(INDEX(Date_unitati!$X:$X,MATCH($B37,Date_unitati!$B:$B,0))),"-",INDEX(Date_unitati!$X:$X,MATCH($B37,Date_unitati!$B:$B,0))),"-")</f>
        <v>5.9</v>
      </c>
      <c r="K37" s="10">
        <f>IFERROR(IF(ISBLANK(INDEX(Date_unitati!$Y:$Y,MATCH($B37,Date_unitati!$B:$B,0))),"-",INDEX(Date_unitati!$Y:$Y,MATCH($B37,Date_unitati!$B:$B,0))),"-")</f>
        <v>6.5250000000000004</v>
      </c>
      <c r="L37" s="10">
        <f t="shared" si="1"/>
        <v>0.64</v>
      </c>
    </row>
    <row r="38" spans="1:12" x14ac:dyDescent="0.2">
      <c r="A38" s="15">
        <v>35</v>
      </c>
      <c r="B38" s="16" t="s">
        <v>140</v>
      </c>
      <c r="C38" s="16" t="s">
        <v>141</v>
      </c>
      <c r="D38" s="15" t="s">
        <v>76</v>
      </c>
      <c r="E38" s="10">
        <f>IFERROR(IF(ISBLANK(INDEX(Date_unitati!$S:$S,MATCH($B38,Date_unitati!$B:$B,0))),"-",INDEX(Date_unitati!$S:$S,MATCH($B38,Date_unitati!$B:$B,0))),"-")</f>
        <v>6.9913043478260901</v>
      </c>
      <c r="F38" s="10">
        <f>IFERROR(IF(ISBLANK(INDEX(Date_unitati!$T:$T,MATCH($B38,Date_unitati!$B:$B,0))),"-",INDEX(Date_unitati!$T:$T,MATCH($B38,Date_unitati!$B:$B,0))),"-")</f>
        <v>6.7394736842105303</v>
      </c>
      <c r="G38" s="10">
        <f>IFERROR(IF(ISBLANK(INDEX(Date_unitati!$U:$U,MATCH($B38,Date_unitati!$B:$B,0))),"-",INDEX(Date_unitati!$U:$U,MATCH($B38,Date_unitati!$B:$B,0))),"-")</f>
        <v>6.5586956521739097</v>
      </c>
      <c r="H38" s="10">
        <f>IFERROR(IF(ISBLANK(INDEX(Date_unitati!$V:$V,MATCH($B38,Date_unitati!$B:$B,0))),"-",INDEX(Date_unitati!$V:$V,MATCH($B38,Date_unitati!$B:$B,0))),"-")</f>
        <v>6.0464285714285699</v>
      </c>
      <c r="I38" s="10">
        <f>IFERROR(IF(ISBLANK(INDEX(Date_unitati!$W:$W,MATCH($B38,Date_unitati!$B:$B,0))),"-",INDEX(Date_unitati!$W:$W,MATCH($B38,Date_unitati!$B:$B,0))),"-")</f>
        <v>6.6532258064516103</v>
      </c>
      <c r="J38" s="10">
        <f>IFERROR(IF(ISBLANK(INDEX(Date_unitati!$X:$X,MATCH($B38,Date_unitati!$B:$B,0))),"-",INDEX(Date_unitati!$X:$X,MATCH($B38,Date_unitati!$B:$B,0))),"-")</f>
        <v>7.6428571428571397</v>
      </c>
      <c r="K38" s="10">
        <f>IFERROR(IF(ISBLANK(INDEX(Date_unitati!$Y:$Y,MATCH($B38,Date_unitati!$B:$B,0))),"-",INDEX(Date_unitati!$Y:$Y,MATCH($B38,Date_unitati!$B:$B,0))),"-")</f>
        <v>6.5157894736842099</v>
      </c>
      <c r="L38" s="10">
        <f t="shared" si="1"/>
        <v>-0.48</v>
      </c>
    </row>
    <row r="39" spans="1:12" x14ac:dyDescent="0.2">
      <c r="A39" s="15">
        <v>36</v>
      </c>
      <c r="B39" s="16" t="s">
        <v>72</v>
      </c>
      <c r="C39" s="16" t="s">
        <v>73</v>
      </c>
      <c r="D39" s="15" t="s">
        <v>64</v>
      </c>
      <c r="E39" s="10">
        <f>IFERROR(IF(ISBLANK(INDEX(Date_unitati!$S:$S,MATCH($B39,Date_unitati!$B:$B,0))),"-",INDEX(Date_unitati!$S:$S,MATCH($B39,Date_unitati!$B:$B,0))),"-")</f>
        <v>6.6101562500000002</v>
      </c>
      <c r="F39" s="10">
        <f>IFERROR(IF(ISBLANK(INDEX(Date_unitati!$T:$T,MATCH($B39,Date_unitati!$B:$B,0))),"-",INDEX(Date_unitati!$T:$T,MATCH($B39,Date_unitati!$B:$B,0))),"-")</f>
        <v>6.7638888888888902</v>
      </c>
      <c r="G39" s="10">
        <f>IFERROR(IF(ISBLANK(INDEX(Date_unitati!$U:$U,MATCH($B39,Date_unitati!$B:$B,0))),"-",INDEX(Date_unitati!$U:$U,MATCH($B39,Date_unitati!$B:$B,0))),"-")</f>
        <v>6.4725000000000001</v>
      </c>
      <c r="H39" s="10">
        <f>IFERROR(IF(ISBLANK(INDEX(Date_unitati!$V:$V,MATCH($B39,Date_unitati!$B:$B,0))),"-",INDEX(Date_unitati!$V:$V,MATCH($B39,Date_unitati!$B:$B,0))),"-")</f>
        <v>5.6914634146341498</v>
      </c>
      <c r="I39" s="10">
        <f>IFERROR(IF(ISBLANK(INDEX(Date_unitati!$W:$W,MATCH($B39,Date_unitati!$B:$B,0))),"-",INDEX(Date_unitati!$W:$W,MATCH($B39,Date_unitati!$B:$B,0))),"-")</f>
        <v>5.4381578947368396</v>
      </c>
      <c r="J39" s="10">
        <f>IFERROR(IF(ISBLANK(INDEX(Date_unitati!$X:$X,MATCH($B39,Date_unitati!$B:$B,0))),"-",INDEX(Date_unitati!$X:$X,MATCH($B39,Date_unitati!$B:$B,0))),"-")</f>
        <v>6.1223684210526299</v>
      </c>
      <c r="K39" s="10">
        <f>IFERROR(IF(ISBLANK(INDEX(Date_unitati!$Y:$Y,MATCH($B39,Date_unitati!$B:$B,0))),"-",INDEX(Date_unitati!$Y:$Y,MATCH($B39,Date_unitati!$B:$B,0))),"-")</f>
        <v>6.4981818181818198</v>
      </c>
      <c r="L39" s="10">
        <f t="shared" si="1"/>
        <v>-0.11</v>
      </c>
    </row>
    <row r="40" spans="1:12" x14ac:dyDescent="0.2">
      <c r="A40" s="15">
        <v>37</v>
      </c>
      <c r="B40" s="16" t="s">
        <v>88</v>
      </c>
      <c r="C40" s="16" t="s">
        <v>66</v>
      </c>
      <c r="D40" s="15" t="s">
        <v>64</v>
      </c>
      <c r="E40" s="10">
        <f>IFERROR(IF(ISBLANK(INDEX(Date_unitati!$S:$S,MATCH($B40,Date_unitati!$B:$B,0))),"-",INDEX(Date_unitati!$S:$S,MATCH($B40,Date_unitati!$B:$B,0))),"-")</f>
        <v>6.7683823529411802</v>
      </c>
      <c r="F40" s="10">
        <f>IFERROR(IF(ISBLANK(INDEX(Date_unitati!$T:$T,MATCH($B40,Date_unitati!$B:$B,0))),"-",INDEX(Date_unitati!$T:$T,MATCH($B40,Date_unitati!$B:$B,0))),"-")</f>
        <v>7.58214285714286</v>
      </c>
      <c r="G40" s="10">
        <f>IFERROR(IF(ISBLANK(INDEX(Date_unitati!$U:$U,MATCH($B40,Date_unitati!$B:$B,0))),"-",INDEX(Date_unitati!$U:$U,MATCH($B40,Date_unitati!$B:$B,0))),"-")</f>
        <v>6.6037735849056602</v>
      </c>
      <c r="H40" s="10">
        <f>IFERROR(IF(ISBLANK(INDEX(Date_unitati!$V:$V,MATCH($B40,Date_unitati!$B:$B,0))),"-",INDEX(Date_unitati!$V:$V,MATCH($B40,Date_unitati!$B:$B,0))),"-")</f>
        <v>5.9768749999999997</v>
      </c>
      <c r="I40" s="10">
        <f>IFERROR(IF(ISBLANK(INDEX(Date_unitati!$W:$W,MATCH($B40,Date_unitati!$B:$B,0))),"-",INDEX(Date_unitati!$W:$W,MATCH($B40,Date_unitati!$B:$B,0))),"-")</f>
        <v>6.62153846153846</v>
      </c>
      <c r="J40" s="10">
        <f>IFERROR(IF(ISBLANK(INDEX(Date_unitati!$X:$X,MATCH($B40,Date_unitati!$B:$B,0))),"-",INDEX(Date_unitati!$X:$X,MATCH($B40,Date_unitati!$B:$B,0))),"-")</f>
        <v>7.5605263157894704</v>
      </c>
      <c r="K40" s="10">
        <f>IFERROR(IF(ISBLANK(INDEX(Date_unitati!$Y:$Y,MATCH($B40,Date_unitati!$B:$B,0))),"-",INDEX(Date_unitati!$Y:$Y,MATCH($B40,Date_unitati!$B:$B,0))),"-")</f>
        <v>6.4670454545454596</v>
      </c>
      <c r="L40" s="10">
        <f t="shared" si="1"/>
        <v>-0.3</v>
      </c>
    </row>
    <row r="41" spans="1:12" x14ac:dyDescent="0.2">
      <c r="A41" s="15">
        <v>38</v>
      </c>
      <c r="B41" s="16" t="s">
        <v>84</v>
      </c>
      <c r="C41" s="16" t="s">
        <v>85</v>
      </c>
      <c r="D41" s="15" t="s">
        <v>64</v>
      </c>
      <c r="E41" s="10">
        <f>IFERROR(IF(ISBLANK(INDEX(Date_unitati!$S:$S,MATCH($B41,Date_unitati!$B:$B,0))),"-",INDEX(Date_unitati!$S:$S,MATCH($B41,Date_unitati!$B:$B,0))),"-")</f>
        <v>6.2489583333333298</v>
      </c>
      <c r="F41" s="10">
        <f>IFERROR(IF(ISBLANK(INDEX(Date_unitati!$T:$T,MATCH($B41,Date_unitati!$B:$B,0))),"-",INDEX(Date_unitati!$T:$T,MATCH($B41,Date_unitati!$B:$B,0))),"-")</f>
        <v>5.5608108108108096</v>
      </c>
      <c r="G41" s="10">
        <f>IFERROR(IF(ISBLANK(INDEX(Date_unitati!$U:$U,MATCH($B41,Date_unitati!$B:$B,0))),"-",INDEX(Date_unitati!$U:$U,MATCH($B41,Date_unitati!$B:$B,0))),"-")</f>
        <v>6.2431372549019599</v>
      </c>
      <c r="H41" s="10">
        <f>IFERROR(IF(ISBLANK(INDEX(Date_unitati!$V:$V,MATCH($B41,Date_unitati!$B:$B,0))),"-",INDEX(Date_unitati!$V:$V,MATCH($B41,Date_unitati!$B:$B,0))),"-")</f>
        <v>5.8890243902439003</v>
      </c>
      <c r="I41" s="10">
        <f>IFERROR(IF(ISBLANK(INDEX(Date_unitati!$W:$W,MATCH($B41,Date_unitati!$B:$B,0))),"-",INDEX(Date_unitati!$W:$W,MATCH($B41,Date_unitati!$B:$B,0))),"-")</f>
        <v>6.4787499999999998</v>
      </c>
      <c r="J41" s="10">
        <f>IFERROR(IF(ISBLANK(INDEX(Date_unitati!$X:$X,MATCH($B41,Date_unitati!$B:$B,0))),"-",INDEX(Date_unitati!$X:$X,MATCH($B41,Date_unitati!$B:$B,0))),"-")</f>
        <v>6.5</v>
      </c>
      <c r="K41" s="10">
        <f>IFERROR(IF(ISBLANK(INDEX(Date_unitati!$Y:$Y,MATCH($B41,Date_unitati!$B:$B,0))),"-",INDEX(Date_unitati!$Y:$Y,MATCH($B41,Date_unitati!$B:$B,0))),"-")</f>
        <v>6.4329545454545496</v>
      </c>
      <c r="L41" s="10">
        <f t="shared" si="1"/>
        <v>0.18</v>
      </c>
    </row>
    <row r="42" spans="1:12" x14ac:dyDescent="0.2">
      <c r="A42" s="15">
        <v>39</v>
      </c>
      <c r="B42" s="16" t="s">
        <v>186</v>
      </c>
      <c r="C42" s="16" t="s">
        <v>187</v>
      </c>
      <c r="D42" s="15" t="s">
        <v>76</v>
      </c>
      <c r="E42" s="10">
        <f>IFERROR(IF(ISBLANK(INDEX(Date_unitati!$S:$S,MATCH($B42,Date_unitati!$B:$B,0))),"-",INDEX(Date_unitati!$S:$S,MATCH($B42,Date_unitati!$B:$B,0))),"-")</f>
        <v>7.2</v>
      </c>
      <c r="F42" s="10">
        <f>IFERROR(IF(ISBLANK(INDEX(Date_unitati!$T:$T,MATCH($B42,Date_unitati!$B:$B,0))),"-",INDEX(Date_unitati!$T:$T,MATCH($B42,Date_unitati!$B:$B,0))),"-")</f>
        <v>5.7818181818181804</v>
      </c>
      <c r="G42" s="10">
        <f>IFERROR(IF(ISBLANK(INDEX(Date_unitati!$U:$U,MATCH($B42,Date_unitati!$B:$B,0))),"-",INDEX(Date_unitati!$U:$U,MATCH($B42,Date_unitati!$B:$B,0))),"-")</f>
        <v>6.1466666666666701</v>
      </c>
      <c r="H42" s="10">
        <f>IFERROR(IF(ISBLANK(INDEX(Date_unitati!$V:$V,MATCH($B42,Date_unitati!$B:$B,0))),"-",INDEX(Date_unitati!$V:$V,MATCH($B42,Date_unitati!$B:$B,0))),"-")</f>
        <v>6.14230769230769</v>
      </c>
      <c r="I42" s="10">
        <f>IFERROR(IF(ISBLANK(INDEX(Date_unitati!$W:$W,MATCH($B42,Date_unitati!$B:$B,0))),"-",INDEX(Date_unitati!$W:$W,MATCH($B42,Date_unitati!$B:$B,0))),"-")</f>
        <v>5.3115384615384604</v>
      </c>
      <c r="J42" s="10">
        <f>IFERROR(IF(ISBLANK(INDEX(Date_unitati!$X:$X,MATCH($B42,Date_unitati!$B:$B,0))),"-",INDEX(Date_unitati!$X:$X,MATCH($B42,Date_unitati!$B:$B,0))),"-")</f>
        <v>5.9450000000000003</v>
      </c>
      <c r="K42" s="10">
        <f>IFERROR(IF(ISBLANK(INDEX(Date_unitati!$Y:$Y,MATCH($B42,Date_unitati!$B:$B,0))),"-",INDEX(Date_unitati!$Y:$Y,MATCH($B42,Date_unitati!$B:$B,0))),"-")</f>
        <v>6.4269230769230798</v>
      </c>
      <c r="L42" s="10">
        <f t="shared" si="1"/>
        <v>-0.77</v>
      </c>
    </row>
    <row r="43" spans="1:12" x14ac:dyDescent="0.2">
      <c r="A43" s="15">
        <v>40</v>
      </c>
      <c r="B43" s="16" t="s">
        <v>128</v>
      </c>
      <c r="C43" s="16" t="s">
        <v>129</v>
      </c>
      <c r="D43" s="15" t="s">
        <v>76</v>
      </c>
      <c r="E43" s="10">
        <f>IFERROR(IF(ISBLANK(INDEX(Date_unitati!$S:$S,MATCH($B43,Date_unitati!$B:$B,0))),"-",INDEX(Date_unitati!$S:$S,MATCH($B43,Date_unitati!$B:$B,0))),"-")</f>
        <v>7.0441176470588198</v>
      </c>
      <c r="F43" s="10">
        <f>IFERROR(IF(ISBLANK(INDEX(Date_unitati!$T:$T,MATCH($B43,Date_unitati!$B:$B,0))),"-",INDEX(Date_unitati!$T:$T,MATCH($B43,Date_unitati!$B:$B,0))),"-")</f>
        <v>7.2545454545454504</v>
      </c>
      <c r="G43" s="10">
        <f>IFERROR(IF(ISBLANK(INDEX(Date_unitati!$U:$U,MATCH($B43,Date_unitati!$B:$B,0))),"-",INDEX(Date_unitati!$U:$U,MATCH($B43,Date_unitati!$B:$B,0))),"-")</f>
        <v>7.7571428571428598</v>
      </c>
      <c r="H43" s="10">
        <f>IFERROR(IF(ISBLANK(INDEX(Date_unitati!$V:$V,MATCH($B43,Date_unitati!$B:$B,0))),"-",INDEX(Date_unitati!$V:$V,MATCH($B43,Date_unitati!$B:$B,0))),"-")</f>
        <v>6.44166666666667</v>
      </c>
      <c r="I43" s="10">
        <f>IFERROR(IF(ISBLANK(INDEX(Date_unitati!$W:$W,MATCH($B43,Date_unitati!$B:$B,0))),"-",INDEX(Date_unitati!$W:$W,MATCH($B43,Date_unitati!$B:$B,0))),"-")</f>
        <v>6.4124999999999996</v>
      </c>
      <c r="J43" s="10">
        <f>IFERROR(IF(ISBLANK(INDEX(Date_unitati!$X:$X,MATCH($B43,Date_unitati!$B:$B,0))),"-",INDEX(Date_unitati!$X:$X,MATCH($B43,Date_unitati!$B:$B,0))),"-")</f>
        <v>6.0350000000000001</v>
      </c>
      <c r="K43" s="10">
        <f>IFERROR(IF(ISBLANK(INDEX(Date_unitati!$Y:$Y,MATCH($B43,Date_unitati!$B:$B,0))),"-",INDEX(Date_unitati!$Y:$Y,MATCH($B43,Date_unitati!$B:$B,0))),"-")</f>
        <v>6.3892857142857098</v>
      </c>
      <c r="L43" s="10">
        <f t="shared" si="1"/>
        <v>-0.65</v>
      </c>
    </row>
    <row r="44" spans="1:12" x14ac:dyDescent="0.2">
      <c r="A44" s="15">
        <v>41</v>
      </c>
      <c r="B44" s="16" t="s">
        <v>214</v>
      </c>
      <c r="C44" s="16" t="s">
        <v>215</v>
      </c>
      <c r="D44" s="15" t="s">
        <v>76</v>
      </c>
      <c r="E44" s="10">
        <f>IFERROR(IF(ISBLANK(INDEX(Date_unitati!$S:$S,MATCH($B44,Date_unitati!$B:$B,0))),"-",INDEX(Date_unitati!$S:$S,MATCH($B44,Date_unitati!$B:$B,0))),"-")</f>
        <v>5.7166666666666703</v>
      </c>
      <c r="F44" s="10">
        <f>IFERROR(IF(ISBLANK(INDEX(Date_unitati!$T:$T,MATCH($B44,Date_unitati!$B:$B,0))),"-",INDEX(Date_unitati!$T:$T,MATCH($B44,Date_unitati!$B:$B,0))),"-")</f>
        <v>4.2214285714285698</v>
      </c>
      <c r="G44" s="10">
        <f>IFERROR(IF(ISBLANK(INDEX(Date_unitati!$U:$U,MATCH($B44,Date_unitati!$B:$B,0))),"-",INDEX(Date_unitati!$U:$U,MATCH($B44,Date_unitati!$B:$B,0))),"-")</f>
        <v>4.65625</v>
      </c>
      <c r="H44" s="10">
        <f>IFERROR(IF(ISBLANK(INDEX(Date_unitati!$V:$V,MATCH($B44,Date_unitati!$B:$B,0))),"-",INDEX(Date_unitati!$V:$V,MATCH($B44,Date_unitati!$B:$B,0))),"-")</f>
        <v>4.05</v>
      </c>
      <c r="I44" s="10">
        <f>IFERROR(IF(ISBLANK(INDEX(Date_unitati!$W:$W,MATCH($B44,Date_unitati!$B:$B,0))),"-",INDEX(Date_unitati!$W:$W,MATCH($B44,Date_unitati!$B:$B,0))),"-")</f>
        <v>4.74444444444444</v>
      </c>
      <c r="J44" s="10">
        <f>IFERROR(IF(ISBLANK(INDEX(Date_unitati!$X:$X,MATCH($B44,Date_unitati!$B:$B,0))),"-",INDEX(Date_unitati!$X:$X,MATCH($B44,Date_unitati!$B:$B,0))),"-")</f>
        <v>6.1550000000000002</v>
      </c>
      <c r="K44" s="10">
        <f>IFERROR(IF(ISBLANK(INDEX(Date_unitati!$Y:$Y,MATCH($B44,Date_unitati!$B:$B,0))),"-",INDEX(Date_unitati!$Y:$Y,MATCH($B44,Date_unitati!$B:$B,0))),"-")</f>
        <v>6.37777777777778</v>
      </c>
      <c r="L44" s="10">
        <f t="shared" si="1"/>
        <v>0.66</v>
      </c>
    </row>
    <row r="45" spans="1:12" x14ac:dyDescent="0.2">
      <c r="A45" s="15">
        <v>42</v>
      </c>
      <c r="B45" s="16" t="s">
        <v>134</v>
      </c>
      <c r="C45" s="16" t="s">
        <v>135</v>
      </c>
      <c r="D45" s="15" t="s">
        <v>76</v>
      </c>
      <c r="E45" s="10">
        <f>IFERROR(IF(ISBLANK(INDEX(Date_unitati!$S:$S,MATCH($B45,Date_unitati!$B:$B,0))),"-",INDEX(Date_unitati!$S:$S,MATCH($B45,Date_unitati!$B:$B,0))),"-")</f>
        <v>7.6120000000000001</v>
      </c>
      <c r="F45" s="10">
        <f>IFERROR(IF(ISBLANK(INDEX(Date_unitati!$T:$T,MATCH($B45,Date_unitati!$B:$B,0))),"-",INDEX(Date_unitati!$T:$T,MATCH($B45,Date_unitati!$B:$B,0))),"-")</f>
        <v>6.9</v>
      </c>
      <c r="G45" s="10">
        <f>IFERROR(IF(ISBLANK(INDEX(Date_unitati!$U:$U,MATCH($B45,Date_unitati!$B:$B,0))),"-",INDEX(Date_unitati!$U:$U,MATCH($B45,Date_unitati!$B:$B,0))),"-")</f>
        <v>7.3579999999999997</v>
      </c>
      <c r="H45" s="10">
        <f>IFERROR(IF(ISBLANK(INDEX(Date_unitati!$V:$V,MATCH($B45,Date_unitati!$B:$B,0))),"-",INDEX(Date_unitati!$V:$V,MATCH($B45,Date_unitati!$B:$B,0))),"-")</f>
        <v>6.6676470588235297</v>
      </c>
      <c r="I45" s="10">
        <f>IFERROR(IF(ISBLANK(INDEX(Date_unitati!$W:$W,MATCH($B45,Date_unitati!$B:$B,0))),"-",INDEX(Date_unitati!$W:$W,MATCH($B45,Date_unitati!$B:$B,0))),"-")</f>
        <v>7.4833333333333298</v>
      </c>
      <c r="J45" s="10">
        <f>IFERROR(IF(ISBLANK(INDEX(Date_unitati!$X:$X,MATCH($B45,Date_unitati!$B:$B,0))),"-",INDEX(Date_unitati!$X:$X,MATCH($B45,Date_unitati!$B:$B,0))),"-")</f>
        <v>6.9888888888888898</v>
      </c>
      <c r="K45" s="10">
        <f>IFERROR(IF(ISBLANK(INDEX(Date_unitati!$Y:$Y,MATCH($B45,Date_unitati!$B:$B,0))),"-",INDEX(Date_unitati!$Y:$Y,MATCH($B45,Date_unitati!$B:$B,0))),"-")</f>
        <v>6.3738095238095198</v>
      </c>
      <c r="L45" s="10">
        <f t="shared" si="1"/>
        <v>-1.24</v>
      </c>
    </row>
    <row r="46" spans="1:12" x14ac:dyDescent="0.2">
      <c r="A46" s="15">
        <v>43</v>
      </c>
      <c r="B46" s="16" t="s">
        <v>104</v>
      </c>
      <c r="C46" s="16" t="s">
        <v>105</v>
      </c>
      <c r="D46" s="15" t="s">
        <v>64</v>
      </c>
      <c r="E46" s="10">
        <f>IFERROR(IF(ISBLANK(INDEX(Date_unitati!$S:$S,MATCH($B46,Date_unitati!$B:$B,0))),"-",INDEX(Date_unitati!$S:$S,MATCH($B46,Date_unitati!$B:$B,0))),"-")</f>
        <v>7.0483333333333302</v>
      </c>
      <c r="F46" s="10">
        <f>IFERROR(IF(ISBLANK(INDEX(Date_unitati!$T:$T,MATCH($B46,Date_unitati!$B:$B,0))),"-",INDEX(Date_unitati!$T:$T,MATCH($B46,Date_unitati!$B:$B,0))),"-")</f>
        <v>6.4045454545454499</v>
      </c>
      <c r="G46" s="10">
        <f>IFERROR(IF(ISBLANK(INDEX(Date_unitati!$U:$U,MATCH($B46,Date_unitati!$B:$B,0))),"-",INDEX(Date_unitati!$U:$U,MATCH($B46,Date_unitati!$B:$B,0))),"-")</f>
        <v>6.6</v>
      </c>
      <c r="H46" s="10">
        <f>IFERROR(IF(ISBLANK(INDEX(Date_unitati!$V:$V,MATCH($B46,Date_unitati!$B:$B,0))),"-",INDEX(Date_unitati!$V:$V,MATCH($B46,Date_unitati!$B:$B,0))),"-")</f>
        <v>6.3114583333333298</v>
      </c>
      <c r="I46" s="10">
        <f>IFERROR(IF(ISBLANK(INDEX(Date_unitati!$W:$W,MATCH($B46,Date_unitati!$B:$B,0))),"-",INDEX(Date_unitati!$W:$W,MATCH($B46,Date_unitati!$B:$B,0))),"-")</f>
        <v>6.63163265306122</v>
      </c>
      <c r="J46" s="10">
        <f>IFERROR(IF(ISBLANK(INDEX(Date_unitati!$X:$X,MATCH($B46,Date_unitati!$B:$B,0))),"-",INDEX(Date_unitati!$X:$X,MATCH($B46,Date_unitati!$B:$B,0))),"-")</f>
        <v>6.8739999999999997</v>
      </c>
      <c r="K46" s="10">
        <f>IFERROR(IF(ISBLANK(INDEX(Date_unitati!$Y:$Y,MATCH($B46,Date_unitati!$B:$B,0))),"-",INDEX(Date_unitati!$Y:$Y,MATCH($B46,Date_unitati!$B:$B,0))),"-")</f>
        <v>6.37</v>
      </c>
      <c r="L46" s="10">
        <f t="shared" si="1"/>
        <v>-0.68</v>
      </c>
    </row>
    <row r="47" spans="1:12" x14ac:dyDescent="0.2">
      <c r="A47" s="15">
        <v>44</v>
      </c>
      <c r="B47" s="16" t="s">
        <v>247</v>
      </c>
      <c r="C47" s="16" t="s">
        <v>248</v>
      </c>
      <c r="D47" s="15" t="s">
        <v>76</v>
      </c>
      <c r="E47" s="10">
        <f>IFERROR(IF(ISBLANK(INDEX(Date_unitati!$S:$S,MATCH($B47,Date_unitati!$B:$B,0))),"-",INDEX(Date_unitati!$S:$S,MATCH($B47,Date_unitati!$B:$B,0))),"-")</f>
        <v>6.1119047619047597</v>
      </c>
      <c r="F47" s="10">
        <f>IFERROR(IF(ISBLANK(INDEX(Date_unitati!$T:$T,MATCH($B47,Date_unitati!$B:$B,0))),"-",INDEX(Date_unitati!$T:$T,MATCH($B47,Date_unitati!$B:$B,0))),"-")</f>
        <v>6.5733333333333297</v>
      </c>
      <c r="G47" s="10">
        <f>IFERROR(IF(ISBLANK(INDEX(Date_unitati!$U:$U,MATCH($B47,Date_unitati!$B:$B,0))),"-",INDEX(Date_unitati!$U:$U,MATCH($B47,Date_unitati!$B:$B,0))),"-")</f>
        <v>6.203125</v>
      </c>
      <c r="H47" s="10">
        <f>IFERROR(IF(ISBLANK(INDEX(Date_unitati!$V:$V,MATCH($B47,Date_unitati!$B:$B,0))),"-",INDEX(Date_unitati!$V:$V,MATCH($B47,Date_unitati!$B:$B,0))),"-")</f>
        <v>5.5818181818181802</v>
      </c>
      <c r="I47" s="10">
        <f>IFERROR(IF(ISBLANK(INDEX(Date_unitati!$W:$W,MATCH($B47,Date_unitati!$B:$B,0))),"-",INDEX(Date_unitati!$W:$W,MATCH($B47,Date_unitati!$B:$B,0))),"-")</f>
        <v>6.2958333333333298</v>
      </c>
      <c r="J47" s="10">
        <f>IFERROR(IF(ISBLANK(INDEX(Date_unitati!$X:$X,MATCH($B47,Date_unitati!$B:$B,0))),"-",INDEX(Date_unitati!$X:$X,MATCH($B47,Date_unitati!$B:$B,0))),"-")</f>
        <v>7.1477272727272698</v>
      </c>
      <c r="K47" s="10">
        <f>IFERROR(IF(ISBLANK(INDEX(Date_unitati!$Y:$Y,MATCH($B47,Date_unitati!$B:$B,0))),"-",INDEX(Date_unitati!$Y:$Y,MATCH($B47,Date_unitati!$B:$B,0))),"-")</f>
        <v>6.2921052631579002</v>
      </c>
      <c r="L47" s="10">
        <f t="shared" si="1"/>
        <v>0.18</v>
      </c>
    </row>
    <row r="48" spans="1:12" x14ac:dyDescent="0.2">
      <c r="A48" s="15">
        <v>45</v>
      </c>
      <c r="B48" s="16" t="s">
        <v>184</v>
      </c>
      <c r="C48" s="16" t="s">
        <v>185</v>
      </c>
      <c r="D48" s="15" t="s">
        <v>76</v>
      </c>
      <c r="E48" s="10">
        <f>IFERROR(IF(ISBLANK(INDEX(Date_unitati!$S:$S,MATCH($B48,Date_unitati!$B:$B,0))),"-",INDEX(Date_unitati!$S:$S,MATCH($B48,Date_unitati!$B:$B,0))),"-")</f>
        <v>6.0772727272727298</v>
      </c>
      <c r="F48" s="10">
        <f>IFERROR(IF(ISBLANK(INDEX(Date_unitati!$T:$T,MATCH($B48,Date_unitati!$B:$B,0))),"-",INDEX(Date_unitati!$T:$T,MATCH($B48,Date_unitati!$B:$B,0))),"-")</f>
        <v>7.25</v>
      </c>
      <c r="G48" s="10">
        <f>IFERROR(IF(ISBLANK(INDEX(Date_unitati!$U:$U,MATCH($B48,Date_unitati!$B:$B,0))),"-",INDEX(Date_unitati!$U:$U,MATCH($B48,Date_unitati!$B:$B,0))),"-")</f>
        <v>5.9450000000000003</v>
      </c>
      <c r="H48" s="10">
        <f>IFERROR(IF(ISBLANK(INDEX(Date_unitati!$V:$V,MATCH($B48,Date_unitati!$B:$B,0))),"-",INDEX(Date_unitati!$V:$V,MATCH($B48,Date_unitati!$B:$B,0))),"-")</f>
        <v>5.31666666666667</v>
      </c>
      <c r="I48" s="10">
        <f>IFERROR(IF(ISBLANK(INDEX(Date_unitati!$W:$W,MATCH($B48,Date_unitati!$B:$B,0))),"-",INDEX(Date_unitati!$W:$W,MATCH($B48,Date_unitati!$B:$B,0))),"-")</f>
        <v>4.8600000000000003</v>
      </c>
      <c r="J48" s="10">
        <f>IFERROR(IF(ISBLANK(INDEX(Date_unitati!$X:$X,MATCH($B48,Date_unitati!$B:$B,0))),"-",INDEX(Date_unitati!$X:$X,MATCH($B48,Date_unitati!$B:$B,0))),"-")</f>
        <v>6.4</v>
      </c>
      <c r="K48" s="10">
        <f>IFERROR(IF(ISBLANK(INDEX(Date_unitati!$Y:$Y,MATCH($B48,Date_unitati!$B:$B,0))),"-",INDEX(Date_unitati!$Y:$Y,MATCH($B48,Date_unitati!$B:$B,0))),"-")</f>
        <v>6.2750000000000004</v>
      </c>
      <c r="L48" s="10">
        <f t="shared" si="1"/>
        <v>0.2</v>
      </c>
    </row>
    <row r="49" spans="1:12" x14ac:dyDescent="0.2">
      <c r="A49" s="15">
        <v>46</v>
      </c>
      <c r="B49" s="16" t="s">
        <v>259</v>
      </c>
      <c r="C49" s="16" t="s">
        <v>260</v>
      </c>
      <c r="D49" s="15" t="s">
        <v>76</v>
      </c>
      <c r="E49" s="10">
        <f>IFERROR(IF(ISBLANK(INDEX(Date_unitati!$S:$S,MATCH($B49,Date_unitati!$B:$B,0))),"-",INDEX(Date_unitati!$S:$S,MATCH($B49,Date_unitati!$B:$B,0))),"-")</f>
        <v>7.3869565217391298</v>
      </c>
      <c r="F49" s="10">
        <f>IFERROR(IF(ISBLANK(INDEX(Date_unitati!$T:$T,MATCH($B49,Date_unitati!$B:$B,0))),"-",INDEX(Date_unitati!$T:$T,MATCH($B49,Date_unitati!$B:$B,0))),"-")</f>
        <v>6.4735294117647104</v>
      </c>
      <c r="G49" s="10">
        <f>IFERROR(IF(ISBLANK(INDEX(Date_unitati!$U:$U,MATCH($B49,Date_unitati!$B:$B,0))),"-",INDEX(Date_unitati!$U:$U,MATCH($B49,Date_unitati!$B:$B,0))),"-")</f>
        <v>7.4</v>
      </c>
      <c r="H49" s="10">
        <f>IFERROR(IF(ISBLANK(INDEX(Date_unitati!$V:$V,MATCH($B49,Date_unitati!$B:$B,0))),"-",INDEX(Date_unitati!$V:$V,MATCH($B49,Date_unitati!$B:$B,0))),"-")</f>
        <v>5.83958333333333</v>
      </c>
      <c r="I49" s="10">
        <f>IFERROR(IF(ISBLANK(INDEX(Date_unitati!$W:$W,MATCH($B49,Date_unitati!$B:$B,0))),"-",INDEX(Date_unitati!$W:$W,MATCH($B49,Date_unitati!$B:$B,0))),"-")</f>
        <v>5.99705882352941</v>
      </c>
      <c r="J49" s="10">
        <f>IFERROR(IF(ISBLANK(INDEX(Date_unitati!$X:$X,MATCH($B49,Date_unitati!$B:$B,0))),"-",INDEX(Date_unitati!$X:$X,MATCH($B49,Date_unitati!$B:$B,0))),"-")</f>
        <v>6.8323529411764703</v>
      </c>
      <c r="K49" s="10">
        <f>IFERROR(IF(ISBLANK(INDEX(Date_unitati!$Y:$Y,MATCH($B49,Date_unitati!$B:$B,0))),"-",INDEX(Date_unitati!$Y:$Y,MATCH($B49,Date_unitati!$B:$B,0))),"-")</f>
        <v>6.21060606060606</v>
      </c>
      <c r="L49" s="10">
        <f t="shared" si="1"/>
        <v>-1.18</v>
      </c>
    </row>
    <row r="50" spans="1:12" x14ac:dyDescent="0.2">
      <c r="A50" s="15">
        <v>47</v>
      </c>
      <c r="B50" s="16" t="s">
        <v>208</v>
      </c>
      <c r="C50" s="16" t="s">
        <v>209</v>
      </c>
      <c r="D50" s="15" t="s">
        <v>76</v>
      </c>
      <c r="E50" s="10">
        <f>IFERROR(IF(ISBLANK(INDEX(Date_unitati!$S:$S,MATCH($B50,Date_unitati!$B:$B,0))),"-",INDEX(Date_unitati!$S:$S,MATCH($B50,Date_unitati!$B:$B,0))),"-")</f>
        <v>3.6</v>
      </c>
      <c r="F50" s="10" t="str">
        <f>IFERROR(IF(ISBLANK(INDEX(Date_unitati!$T:$T,MATCH($B50,Date_unitati!$B:$B,0))),"-",INDEX(Date_unitati!$T:$T,MATCH($B50,Date_unitati!$B:$B,0))),"-")</f>
        <v>-</v>
      </c>
      <c r="G50" s="10">
        <f>IFERROR(IF(ISBLANK(INDEX(Date_unitati!$U:$U,MATCH($B50,Date_unitati!$B:$B,0))),"-",INDEX(Date_unitati!$U:$U,MATCH($B50,Date_unitati!$B:$B,0))),"-")</f>
        <v>5.7289473684210499</v>
      </c>
      <c r="H50" s="10">
        <f>IFERROR(IF(ISBLANK(INDEX(Date_unitati!$V:$V,MATCH($B50,Date_unitati!$B:$B,0))),"-",INDEX(Date_unitati!$V:$V,MATCH($B50,Date_unitati!$B:$B,0))),"-")</f>
        <v>5.2633333333333301</v>
      </c>
      <c r="I50" s="10">
        <f>IFERROR(IF(ISBLANK(INDEX(Date_unitati!$W:$W,MATCH($B50,Date_unitati!$B:$B,0))),"-",INDEX(Date_unitati!$W:$W,MATCH($B50,Date_unitati!$B:$B,0))),"-")</f>
        <v>5.5192307692307701</v>
      </c>
      <c r="J50" s="10">
        <f>IFERROR(IF(ISBLANK(INDEX(Date_unitati!$X:$X,MATCH($B50,Date_unitati!$B:$B,0))),"-",INDEX(Date_unitati!$X:$X,MATCH($B50,Date_unitati!$B:$B,0))),"-")</f>
        <v>6.5531249999999996</v>
      </c>
      <c r="K50" s="10">
        <f>IFERROR(IF(ISBLANK(INDEX(Date_unitati!$Y:$Y,MATCH($B50,Date_unitati!$B:$B,0))),"-",INDEX(Date_unitati!$Y:$Y,MATCH($B50,Date_unitati!$B:$B,0))),"-")</f>
        <v>6.1538461538461497</v>
      </c>
      <c r="L50" s="10">
        <f t="shared" si="1"/>
        <v>2.5499999999999998</v>
      </c>
    </row>
    <row r="51" spans="1:12" x14ac:dyDescent="0.2">
      <c r="A51" s="15">
        <v>48</v>
      </c>
      <c r="B51" s="16" t="s">
        <v>90</v>
      </c>
      <c r="C51" s="16" t="s">
        <v>91</v>
      </c>
      <c r="D51" s="15" t="s">
        <v>64</v>
      </c>
      <c r="E51" s="10">
        <f>IFERROR(IF(ISBLANK(INDEX(Date_unitati!$S:$S,MATCH($B51,Date_unitati!$B:$B,0))),"-",INDEX(Date_unitati!$S:$S,MATCH($B51,Date_unitati!$B:$B,0))),"-")</f>
        <v>6.5148437499999998</v>
      </c>
      <c r="F51" s="10">
        <f>IFERROR(IF(ISBLANK(INDEX(Date_unitati!$T:$T,MATCH($B51,Date_unitati!$B:$B,0))),"-",INDEX(Date_unitati!$T:$T,MATCH($B51,Date_unitati!$B:$B,0))),"-")</f>
        <v>6.0448717948718</v>
      </c>
      <c r="G51" s="10">
        <f>IFERROR(IF(ISBLANK(INDEX(Date_unitati!$U:$U,MATCH($B51,Date_unitati!$B:$B,0))),"-",INDEX(Date_unitati!$U:$U,MATCH($B51,Date_unitati!$B:$B,0))),"-")</f>
        <v>6.9436170212765997</v>
      </c>
      <c r="H51" s="10">
        <f>IFERROR(IF(ISBLANK(INDEX(Date_unitati!$V:$V,MATCH($B51,Date_unitati!$B:$B,0))),"-",INDEX(Date_unitati!$V:$V,MATCH($B51,Date_unitati!$B:$B,0))),"-")</f>
        <v>6.7575000000000003</v>
      </c>
      <c r="I51" s="10">
        <f>IFERROR(IF(ISBLANK(INDEX(Date_unitati!$W:$W,MATCH($B51,Date_unitati!$B:$B,0))),"-",INDEX(Date_unitati!$W:$W,MATCH($B51,Date_unitati!$B:$B,0))),"-")</f>
        <v>5.97265625</v>
      </c>
      <c r="J51" s="10">
        <f>IFERROR(IF(ISBLANK(INDEX(Date_unitati!$X:$X,MATCH($B51,Date_unitati!$B:$B,0))),"-",INDEX(Date_unitati!$X:$X,MATCH($B51,Date_unitati!$B:$B,0))),"-")</f>
        <v>7.3723404255319203</v>
      </c>
      <c r="K51" s="10">
        <f>IFERROR(IF(ISBLANK(INDEX(Date_unitati!$Y:$Y,MATCH($B51,Date_unitati!$B:$B,0))),"-",INDEX(Date_unitati!$Y:$Y,MATCH($B51,Date_unitati!$B:$B,0))),"-")</f>
        <v>6.0914285714285699</v>
      </c>
      <c r="L51" s="10">
        <f t="shared" si="1"/>
        <v>-0.42</v>
      </c>
    </row>
    <row r="52" spans="1:12" x14ac:dyDescent="0.2">
      <c r="A52" s="15">
        <v>49</v>
      </c>
      <c r="B52" s="16" t="s">
        <v>188</v>
      </c>
      <c r="C52" s="16" t="s">
        <v>189</v>
      </c>
      <c r="D52" s="15" t="s">
        <v>76</v>
      </c>
      <c r="E52" s="10">
        <f>IFERROR(IF(ISBLANK(INDEX(Date_unitati!$S:$S,MATCH($B52,Date_unitati!$B:$B,0))),"-",INDEX(Date_unitati!$S:$S,MATCH($B52,Date_unitati!$B:$B,0))),"-")</f>
        <v>6.34375</v>
      </c>
      <c r="F52" s="10">
        <f>IFERROR(IF(ISBLANK(INDEX(Date_unitati!$T:$T,MATCH($B52,Date_unitati!$B:$B,0))),"-",INDEX(Date_unitati!$T:$T,MATCH($B52,Date_unitati!$B:$B,0))),"-")</f>
        <v>6.5149999999999997</v>
      </c>
      <c r="G52" s="10">
        <f>IFERROR(IF(ISBLANK(INDEX(Date_unitati!$U:$U,MATCH($B52,Date_unitati!$B:$B,0))),"-",INDEX(Date_unitati!$U:$U,MATCH($B52,Date_unitati!$B:$B,0))),"-")</f>
        <v>7.06111111111111</v>
      </c>
      <c r="H52" s="10">
        <f>IFERROR(IF(ISBLANK(INDEX(Date_unitati!$V:$V,MATCH($B52,Date_unitati!$B:$B,0))),"-",INDEX(Date_unitati!$V:$V,MATCH($B52,Date_unitati!$B:$B,0))),"-")</f>
        <v>5.6392857142857098</v>
      </c>
      <c r="I52" s="10">
        <f>IFERROR(IF(ISBLANK(INDEX(Date_unitati!$W:$W,MATCH($B52,Date_unitati!$B:$B,0))),"-",INDEX(Date_unitati!$W:$W,MATCH($B52,Date_unitati!$B:$B,0))),"-")</f>
        <v>6.86</v>
      </c>
      <c r="J52" s="10">
        <f>IFERROR(IF(ISBLANK(INDEX(Date_unitati!$X:$X,MATCH($B52,Date_unitati!$B:$B,0))),"-",INDEX(Date_unitati!$X:$X,MATCH($B52,Date_unitati!$B:$B,0))),"-")</f>
        <v>5.7785714285714302</v>
      </c>
      <c r="K52" s="10">
        <f>IFERROR(IF(ISBLANK(INDEX(Date_unitati!$Y:$Y,MATCH($B52,Date_unitati!$B:$B,0))),"-",INDEX(Date_unitati!$Y:$Y,MATCH($B52,Date_unitati!$B:$B,0))),"-")</f>
        <v>5.9961538461538497</v>
      </c>
      <c r="L52" s="10">
        <f t="shared" si="1"/>
        <v>-0.35</v>
      </c>
    </row>
    <row r="53" spans="1:12" x14ac:dyDescent="0.2">
      <c r="A53" s="15">
        <v>50</v>
      </c>
      <c r="B53" s="16" t="s">
        <v>148</v>
      </c>
      <c r="C53" s="16" t="s">
        <v>149</v>
      </c>
      <c r="D53" s="15" t="s">
        <v>76</v>
      </c>
      <c r="E53" s="10">
        <f>IFERROR(IF(ISBLANK(INDEX(Date_unitati!$S:$S,MATCH($B53,Date_unitati!$B:$B,0))),"-",INDEX(Date_unitati!$S:$S,MATCH($B53,Date_unitati!$B:$B,0))),"-")</f>
        <v>6.4886363636363598</v>
      </c>
      <c r="F53" s="10">
        <f>IFERROR(IF(ISBLANK(INDEX(Date_unitati!$T:$T,MATCH($B53,Date_unitati!$B:$B,0))),"-",INDEX(Date_unitati!$T:$T,MATCH($B53,Date_unitati!$B:$B,0))),"-")</f>
        <v>5.3884615384615397</v>
      </c>
      <c r="G53" s="10">
        <f>IFERROR(IF(ISBLANK(INDEX(Date_unitati!$U:$U,MATCH($B53,Date_unitati!$B:$B,0))),"-",INDEX(Date_unitati!$U:$U,MATCH($B53,Date_unitati!$B:$B,0))),"-")</f>
        <v>6.7</v>
      </c>
      <c r="H53" s="10">
        <f>IFERROR(IF(ISBLANK(INDEX(Date_unitati!$V:$V,MATCH($B53,Date_unitati!$B:$B,0))),"-",INDEX(Date_unitati!$V:$V,MATCH($B53,Date_unitati!$B:$B,0))),"-")</f>
        <v>6.6055555555555596</v>
      </c>
      <c r="I53" s="10">
        <f>IFERROR(IF(ISBLANK(INDEX(Date_unitati!$W:$W,MATCH($B53,Date_unitati!$B:$B,0))),"-",INDEX(Date_unitati!$W:$W,MATCH($B53,Date_unitati!$B:$B,0))),"-")</f>
        <v>6.35</v>
      </c>
      <c r="J53" s="10">
        <f>IFERROR(IF(ISBLANK(INDEX(Date_unitati!$X:$X,MATCH($B53,Date_unitati!$B:$B,0))),"-",INDEX(Date_unitati!$X:$X,MATCH($B53,Date_unitati!$B:$B,0))),"-")</f>
        <v>6.0750000000000002</v>
      </c>
      <c r="K53" s="10">
        <f>IFERROR(IF(ISBLANK(INDEX(Date_unitati!$Y:$Y,MATCH($B53,Date_unitati!$B:$B,0))),"-",INDEX(Date_unitati!$Y:$Y,MATCH($B53,Date_unitati!$B:$B,0))),"-")</f>
        <v>5.9777777777777796</v>
      </c>
      <c r="L53" s="10">
        <f t="shared" si="1"/>
        <v>-0.51</v>
      </c>
    </row>
    <row r="54" spans="1:12" x14ac:dyDescent="0.2">
      <c r="A54" s="15">
        <v>51</v>
      </c>
      <c r="B54" s="16" t="s">
        <v>100</v>
      </c>
      <c r="C54" s="16" t="s">
        <v>66</v>
      </c>
      <c r="D54" s="15" t="s">
        <v>64</v>
      </c>
      <c r="E54" s="10" t="str">
        <f>IFERROR(IF(ISBLANK(INDEX(Date_unitati!$S:$S,MATCH($B54,Date_unitati!$B:$B,0))),"-",INDEX(Date_unitati!$S:$S,MATCH($B54,Date_unitati!$B:$B,0))),"-")</f>
        <v>-</v>
      </c>
      <c r="F54" s="10" t="str">
        <f>IFERROR(IF(ISBLANK(INDEX(Date_unitati!$T:$T,MATCH($B54,Date_unitati!$B:$B,0))),"-",INDEX(Date_unitati!$T:$T,MATCH($B54,Date_unitati!$B:$B,0))),"-")</f>
        <v>-</v>
      </c>
      <c r="G54" s="10" t="str">
        <f>IFERROR(IF(ISBLANK(INDEX(Date_unitati!$U:$U,MATCH($B54,Date_unitati!$B:$B,0))),"-",INDEX(Date_unitati!$U:$U,MATCH($B54,Date_unitati!$B:$B,0))),"-")</f>
        <v>-</v>
      </c>
      <c r="H54" s="10" t="str">
        <f>IFERROR(IF(ISBLANK(INDEX(Date_unitati!$V:$V,MATCH($B54,Date_unitati!$B:$B,0))),"-",INDEX(Date_unitati!$V:$V,MATCH($B54,Date_unitati!$B:$B,0))),"-")</f>
        <v>-</v>
      </c>
      <c r="I54" s="10" t="str">
        <f>IFERROR(IF(ISBLANK(INDEX(Date_unitati!$W:$W,MATCH($B54,Date_unitati!$B:$B,0))),"-",INDEX(Date_unitati!$W:$W,MATCH($B54,Date_unitati!$B:$B,0))),"-")</f>
        <v>-</v>
      </c>
      <c r="J54" s="10">
        <f>IFERROR(IF(ISBLANK(INDEX(Date_unitati!$X:$X,MATCH($B54,Date_unitati!$B:$B,0))),"-",INDEX(Date_unitati!$X:$X,MATCH($B54,Date_unitati!$B:$B,0))),"-")</f>
        <v>7.5142857142857098</v>
      </c>
      <c r="K54" s="10">
        <f>IFERROR(IF(ISBLANK(INDEX(Date_unitati!$Y:$Y,MATCH($B54,Date_unitati!$B:$B,0))),"-",INDEX(Date_unitati!$Y:$Y,MATCH($B54,Date_unitati!$B:$B,0))),"-")</f>
        <v>5.9272727272727304</v>
      </c>
      <c r="L54" s="10" t="str">
        <f t="shared" si="1"/>
        <v>-</v>
      </c>
    </row>
    <row r="55" spans="1:12" x14ac:dyDescent="0.2">
      <c r="A55" s="15">
        <v>52</v>
      </c>
      <c r="B55" s="16" t="s">
        <v>151</v>
      </c>
      <c r="C55" s="16" t="s">
        <v>152</v>
      </c>
      <c r="D55" s="15" t="s">
        <v>76</v>
      </c>
      <c r="E55" s="10">
        <f>IFERROR(IF(ISBLANK(INDEX(Date_unitati!$S:$S,MATCH($B55,Date_unitati!$B:$B,0))),"-",INDEX(Date_unitati!$S:$S,MATCH($B55,Date_unitati!$B:$B,0))),"-")</f>
        <v>6.67631578947368</v>
      </c>
      <c r="F55" s="10">
        <f>IFERROR(IF(ISBLANK(INDEX(Date_unitati!$T:$T,MATCH($B55,Date_unitati!$B:$B,0))),"-",INDEX(Date_unitati!$T:$T,MATCH($B55,Date_unitati!$B:$B,0))),"-")</f>
        <v>6.0111111111111102</v>
      </c>
      <c r="G55" s="10">
        <f>IFERROR(IF(ISBLANK(INDEX(Date_unitati!$U:$U,MATCH($B55,Date_unitati!$B:$B,0))),"-",INDEX(Date_unitati!$U:$U,MATCH($B55,Date_unitati!$B:$B,0))),"-")</f>
        <v>4.8653846153846203</v>
      </c>
      <c r="H55" s="10">
        <f>IFERROR(IF(ISBLANK(INDEX(Date_unitati!$V:$V,MATCH($B55,Date_unitati!$B:$B,0))),"-",INDEX(Date_unitati!$V:$V,MATCH($B55,Date_unitati!$B:$B,0))),"-")</f>
        <v>5.5176470588235302</v>
      </c>
      <c r="I55" s="10">
        <f>IFERROR(IF(ISBLANK(INDEX(Date_unitati!$W:$W,MATCH($B55,Date_unitati!$B:$B,0))),"-",INDEX(Date_unitati!$W:$W,MATCH($B55,Date_unitati!$B:$B,0))),"-")</f>
        <v>5.5642857142857203</v>
      </c>
      <c r="J55" s="10">
        <f>IFERROR(IF(ISBLANK(INDEX(Date_unitati!$X:$X,MATCH($B55,Date_unitati!$B:$B,0))),"-",INDEX(Date_unitati!$X:$X,MATCH($B55,Date_unitati!$B:$B,0))),"-")</f>
        <v>5.25</v>
      </c>
      <c r="K55" s="10">
        <f>IFERROR(IF(ISBLANK(INDEX(Date_unitati!$Y:$Y,MATCH($B55,Date_unitati!$B:$B,0))),"-",INDEX(Date_unitati!$Y:$Y,MATCH($B55,Date_unitati!$B:$B,0))),"-")</f>
        <v>5.9</v>
      </c>
      <c r="L55" s="10">
        <f t="shared" si="1"/>
        <v>-0.78</v>
      </c>
    </row>
    <row r="56" spans="1:12" x14ac:dyDescent="0.2">
      <c r="A56" s="15">
        <v>53</v>
      </c>
      <c r="B56" s="16" t="s">
        <v>255</v>
      </c>
      <c r="C56" s="16" t="s">
        <v>256</v>
      </c>
      <c r="D56" s="15" t="s">
        <v>76</v>
      </c>
      <c r="E56" s="10">
        <f>IFERROR(IF(ISBLANK(INDEX(Date_unitati!$S:$S,MATCH($B56,Date_unitati!$B:$B,0))),"-",INDEX(Date_unitati!$S:$S,MATCH($B56,Date_unitati!$B:$B,0))),"-")</f>
        <v>7.0085714285714298</v>
      </c>
      <c r="F56" s="10">
        <f>IFERROR(IF(ISBLANK(INDEX(Date_unitati!$T:$T,MATCH($B56,Date_unitati!$B:$B,0))),"-",INDEX(Date_unitati!$T:$T,MATCH($B56,Date_unitati!$B:$B,0))),"-")</f>
        <v>6.3089285714285701</v>
      </c>
      <c r="G56" s="10">
        <f>IFERROR(IF(ISBLANK(INDEX(Date_unitati!$U:$U,MATCH($B56,Date_unitati!$B:$B,0))),"-",INDEX(Date_unitati!$U:$U,MATCH($B56,Date_unitati!$B:$B,0))),"-")</f>
        <v>6.4282608695652197</v>
      </c>
      <c r="H56" s="10">
        <f>IFERROR(IF(ISBLANK(INDEX(Date_unitati!$V:$V,MATCH($B56,Date_unitati!$B:$B,0))),"-",INDEX(Date_unitati!$V:$V,MATCH($B56,Date_unitati!$B:$B,0))),"-")</f>
        <v>5.1285714285714299</v>
      </c>
      <c r="I56" s="10">
        <f>IFERROR(IF(ISBLANK(INDEX(Date_unitati!$W:$W,MATCH($B56,Date_unitati!$B:$B,0))),"-",INDEX(Date_unitati!$W:$W,MATCH($B56,Date_unitati!$B:$B,0))),"-")</f>
        <v>6.4482758620689697</v>
      </c>
      <c r="J56" s="10">
        <f>IFERROR(IF(ISBLANK(INDEX(Date_unitati!$X:$X,MATCH($B56,Date_unitati!$B:$B,0))),"-",INDEX(Date_unitati!$X:$X,MATCH($B56,Date_unitati!$B:$B,0))),"-")</f>
        <v>6.8926470588235302</v>
      </c>
      <c r="K56" s="10">
        <f>IFERROR(IF(ISBLANK(INDEX(Date_unitati!$Y:$Y,MATCH($B56,Date_unitati!$B:$B,0))),"-",INDEX(Date_unitati!$Y:$Y,MATCH($B56,Date_unitati!$B:$B,0))),"-")</f>
        <v>5.8854166666666696</v>
      </c>
      <c r="L56" s="10">
        <f t="shared" si="1"/>
        <v>-1.1200000000000001</v>
      </c>
    </row>
    <row r="57" spans="1:12" x14ac:dyDescent="0.2">
      <c r="A57" s="15">
        <v>54</v>
      </c>
      <c r="B57" s="16" t="s">
        <v>143</v>
      </c>
      <c r="C57" s="16" t="s">
        <v>144</v>
      </c>
      <c r="D57" s="15" t="s">
        <v>76</v>
      </c>
      <c r="E57" s="10">
        <f>IFERROR(IF(ISBLANK(INDEX(Date_unitati!$S:$S,MATCH($B57,Date_unitati!$B:$B,0))),"-",INDEX(Date_unitati!$S:$S,MATCH($B57,Date_unitati!$B:$B,0))),"-")</f>
        <v>6.1267441860465102</v>
      </c>
      <c r="F57" s="10">
        <f>IFERROR(IF(ISBLANK(INDEX(Date_unitati!$T:$T,MATCH($B57,Date_unitati!$B:$B,0))),"-",INDEX(Date_unitati!$T:$T,MATCH($B57,Date_unitati!$B:$B,0))),"-")</f>
        <v>6.9181818181818198</v>
      </c>
      <c r="G57" s="10">
        <f>IFERROR(IF(ISBLANK(INDEX(Date_unitati!$U:$U,MATCH($B57,Date_unitati!$B:$B,0))),"-",INDEX(Date_unitati!$U:$U,MATCH($B57,Date_unitati!$B:$B,0))),"-")</f>
        <v>7.25</v>
      </c>
      <c r="H57" s="10">
        <f>IFERROR(IF(ISBLANK(INDEX(Date_unitati!$V:$V,MATCH($B57,Date_unitati!$B:$B,0))),"-",INDEX(Date_unitati!$V:$V,MATCH($B57,Date_unitati!$B:$B,0))),"-")</f>
        <v>5.9484615384615402</v>
      </c>
      <c r="I57" s="10">
        <f>IFERROR(IF(ISBLANK(INDEX(Date_unitati!$W:$W,MATCH($B57,Date_unitati!$B:$B,0))),"-",INDEX(Date_unitati!$W:$W,MATCH($B57,Date_unitati!$B:$B,0))),"-")</f>
        <v>6.7294117647058798</v>
      </c>
      <c r="J57" s="10">
        <f>IFERROR(IF(ISBLANK(INDEX(Date_unitati!$X:$X,MATCH($B57,Date_unitati!$B:$B,0))),"-",INDEX(Date_unitati!$X:$X,MATCH($B57,Date_unitati!$B:$B,0))),"-")</f>
        <v>5.94444444444445</v>
      </c>
      <c r="K57" s="10">
        <f>IFERROR(IF(ISBLANK(INDEX(Date_unitati!$Y:$Y,MATCH($B57,Date_unitati!$B:$B,0))),"-",INDEX(Date_unitati!$Y:$Y,MATCH($B57,Date_unitati!$B:$B,0))),"-")</f>
        <v>5.8608108108108103</v>
      </c>
      <c r="L57" s="10">
        <f t="shared" si="1"/>
        <v>-0.27</v>
      </c>
    </row>
    <row r="58" spans="1:12" x14ac:dyDescent="0.2">
      <c r="A58" s="15">
        <v>55</v>
      </c>
      <c r="B58" s="16" t="s">
        <v>204</v>
      </c>
      <c r="C58" s="16" t="s">
        <v>205</v>
      </c>
      <c r="D58" s="15" t="s">
        <v>76</v>
      </c>
      <c r="E58" s="10">
        <f>IFERROR(IF(ISBLANK(INDEX(Date_unitati!$S:$S,MATCH($B58,Date_unitati!$B:$B,0))),"-",INDEX(Date_unitati!$S:$S,MATCH($B58,Date_unitati!$B:$B,0))),"-")</f>
        <v>6.9857142857142902</v>
      </c>
      <c r="F58" s="10">
        <f>IFERROR(IF(ISBLANK(INDEX(Date_unitati!$T:$T,MATCH($B58,Date_unitati!$B:$B,0))),"-",INDEX(Date_unitati!$T:$T,MATCH($B58,Date_unitati!$B:$B,0))),"-")</f>
        <v>7.1115384615384603</v>
      </c>
      <c r="G58" s="10">
        <f>IFERROR(IF(ISBLANK(INDEX(Date_unitati!$U:$U,MATCH($B58,Date_unitati!$B:$B,0))),"-",INDEX(Date_unitati!$U:$U,MATCH($B58,Date_unitati!$B:$B,0))),"-")</f>
        <v>7.3382352941176503</v>
      </c>
      <c r="H58" s="10">
        <f>IFERROR(IF(ISBLANK(INDEX(Date_unitati!$V:$V,MATCH($B58,Date_unitati!$B:$B,0))),"-",INDEX(Date_unitati!$V:$V,MATCH($B58,Date_unitati!$B:$B,0))),"-")</f>
        <v>5.952</v>
      </c>
      <c r="I58" s="10">
        <f>IFERROR(IF(ISBLANK(INDEX(Date_unitati!$W:$W,MATCH($B58,Date_unitati!$B:$B,0))),"-",INDEX(Date_unitati!$W:$W,MATCH($B58,Date_unitati!$B:$B,0))),"-")</f>
        <v>6.1272727272727296</v>
      </c>
      <c r="J58" s="10">
        <f>IFERROR(IF(ISBLANK(INDEX(Date_unitati!$X:$X,MATCH($B58,Date_unitati!$B:$B,0))),"-",INDEX(Date_unitati!$X:$X,MATCH($B58,Date_unitati!$B:$B,0))),"-")</f>
        <v>6.8735294117647099</v>
      </c>
      <c r="K58" s="10">
        <f>IFERROR(IF(ISBLANK(INDEX(Date_unitati!$Y:$Y,MATCH($B58,Date_unitati!$B:$B,0))),"-",INDEX(Date_unitati!$Y:$Y,MATCH($B58,Date_unitati!$B:$B,0))),"-")</f>
        <v>5.8375000000000004</v>
      </c>
      <c r="L58" s="10">
        <f t="shared" si="1"/>
        <v>-1.1499999999999999</v>
      </c>
    </row>
    <row r="59" spans="1:12" x14ac:dyDescent="0.2">
      <c r="A59" s="15">
        <v>56</v>
      </c>
      <c r="B59" s="16" t="s">
        <v>97</v>
      </c>
      <c r="C59" s="16" t="s">
        <v>98</v>
      </c>
      <c r="D59" s="15" t="s">
        <v>76</v>
      </c>
      <c r="E59" s="10">
        <f>IFERROR(IF(ISBLANK(INDEX(Date_unitati!$S:$S,MATCH($B59,Date_unitati!$B:$B,0))),"-",INDEX(Date_unitati!$S:$S,MATCH($B59,Date_unitati!$B:$B,0))),"-")</f>
        <v>7.5590909090909104</v>
      </c>
      <c r="F59" s="10">
        <f>IFERROR(IF(ISBLANK(INDEX(Date_unitati!$T:$T,MATCH($B59,Date_unitati!$B:$B,0))),"-",INDEX(Date_unitati!$T:$T,MATCH($B59,Date_unitati!$B:$B,0))),"-")</f>
        <v>5.8113636363636401</v>
      </c>
      <c r="G59" s="10">
        <f>IFERROR(IF(ISBLANK(INDEX(Date_unitati!$U:$U,MATCH($B59,Date_unitati!$B:$B,0))),"-",INDEX(Date_unitati!$U:$U,MATCH($B59,Date_unitati!$B:$B,0))),"-")</f>
        <v>6.3781249999999998</v>
      </c>
      <c r="H59" s="10">
        <f>IFERROR(IF(ISBLANK(INDEX(Date_unitati!$V:$V,MATCH($B59,Date_unitati!$B:$B,0))),"-",INDEX(Date_unitati!$V:$V,MATCH($B59,Date_unitati!$B:$B,0))),"-")</f>
        <v>6.4340909090909104</v>
      </c>
      <c r="I59" s="10">
        <f>IFERROR(IF(ISBLANK(INDEX(Date_unitati!$W:$W,MATCH($B59,Date_unitati!$B:$B,0))),"-",INDEX(Date_unitati!$W:$W,MATCH($B59,Date_unitati!$B:$B,0))),"-")</f>
        <v>6.6214285714285701</v>
      </c>
      <c r="J59" s="10">
        <f>IFERROR(IF(ISBLANK(INDEX(Date_unitati!$X:$X,MATCH($B59,Date_unitati!$B:$B,0))),"-",INDEX(Date_unitati!$X:$X,MATCH($B59,Date_unitati!$B:$B,0))),"-")</f>
        <v>7.2023809523809499</v>
      </c>
      <c r="K59" s="10">
        <f>IFERROR(IF(ISBLANK(INDEX(Date_unitati!$Y:$Y,MATCH($B59,Date_unitati!$B:$B,0))),"-",INDEX(Date_unitati!$Y:$Y,MATCH($B59,Date_unitati!$B:$B,0))),"-")</f>
        <v>5.8115384615384604</v>
      </c>
      <c r="L59" s="10">
        <f t="shared" si="1"/>
        <v>-1.75</v>
      </c>
    </row>
    <row r="60" spans="1:12" x14ac:dyDescent="0.2">
      <c r="A60" s="15">
        <v>57</v>
      </c>
      <c r="B60" s="16" t="s">
        <v>111</v>
      </c>
      <c r="C60" s="16" t="s">
        <v>112</v>
      </c>
      <c r="D60" s="15" t="s">
        <v>64</v>
      </c>
      <c r="E60" s="10">
        <f>IFERROR(IF(ISBLANK(INDEX(Date_unitati!$S:$S,MATCH($B60,Date_unitati!$B:$B,0))),"-",INDEX(Date_unitati!$S:$S,MATCH($B60,Date_unitati!$B:$B,0))),"-")</f>
        <v>6.4071428571428601</v>
      </c>
      <c r="F60" s="10">
        <f>IFERROR(IF(ISBLANK(INDEX(Date_unitati!$T:$T,MATCH($B60,Date_unitati!$B:$B,0))),"-",INDEX(Date_unitati!$T:$T,MATCH($B60,Date_unitati!$B:$B,0))),"-")</f>
        <v>5.9702127659574504</v>
      </c>
      <c r="G60" s="10">
        <f>IFERROR(IF(ISBLANK(INDEX(Date_unitati!$U:$U,MATCH($B60,Date_unitati!$B:$B,0))),"-",INDEX(Date_unitati!$U:$U,MATCH($B60,Date_unitati!$B:$B,0))),"-")</f>
        <v>5.7777777777777803</v>
      </c>
      <c r="H60" s="10">
        <f>IFERROR(IF(ISBLANK(INDEX(Date_unitati!$V:$V,MATCH($B60,Date_unitati!$B:$B,0))),"-",INDEX(Date_unitati!$V:$V,MATCH($B60,Date_unitati!$B:$B,0))),"-")</f>
        <v>5.4268115942029</v>
      </c>
      <c r="I60" s="10">
        <f>IFERROR(IF(ISBLANK(INDEX(Date_unitati!$W:$W,MATCH($B60,Date_unitati!$B:$B,0))),"-",INDEX(Date_unitati!$W:$W,MATCH($B60,Date_unitati!$B:$B,0))),"-")</f>
        <v>5.95</v>
      </c>
      <c r="J60" s="10">
        <f>IFERROR(IF(ISBLANK(INDEX(Date_unitati!$X:$X,MATCH($B60,Date_unitati!$B:$B,0))),"-",INDEX(Date_unitati!$X:$X,MATCH($B60,Date_unitati!$B:$B,0))),"-")</f>
        <v>5.85245901639344</v>
      </c>
      <c r="K60" s="10">
        <f>IFERROR(IF(ISBLANK(INDEX(Date_unitati!$Y:$Y,MATCH($B60,Date_unitati!$B:$B,0))),"-",INDEX(Date_unitati!$Y:$Y,MATCH($B60,Date_unitati!$B:$B,0))),"-")</f>
        <v>5.8016666666666703</v>
      </c>
      <c r="L60" s="10">
        <f t="shared" si="1"/>
        <v>-0.61</v>
      </c>
    </row>
    <row r="61" spans="1:12" x14ac:dyDescent="0.2">
      <c r="A61" s="15">
        <v>58</v>
      </c>
      <c r="B61" s="16" t="s">
        <v>216</v>
      </c>
      <c r="C61" s="16" t="s">
        <v>217</v>
      </c>
      <c r="D61" s="15" t="s">
        <v>76</v>
      </c>
      <c r="E61" s="10">
        <f>IFERROR(IF(ISBLANK(INDEX(Date_unitati!$S:$S,MATCH($B61,Date_unitati!$B:$B,0))),"-",INDEX(Date_unitati!$S:$S,MATCH($B61,Date_unitati!$B:$B,0))),"-")</f>
        <v>7.25</v>
      </c>
      <c r="F61" s="10">
        <f>IFERROR(IF(ISBLANK(INDEX(Date_unitati!$T:$T,MATCH($B61,Date_unitati!$B:$B,0))),"-",INDEX(Date_unitati!$T:$T,MATCH($B61,Date_unitati!$B:$B,0))),"-")</f>
        <v>5.3</v>
      </c>
      <c r="G61" s="10">
        <f>IFERROR(IF(ISBLANK(INDEX(Date_unitati!$U:$U,MATCH($B61,Date_unitati!$B:$B,0))),"-",INDEX(Date_unitati!$U:$U,MATCH($B61,Date_unitati!$B:$B,0))),"-")</f>
        <v>6.45</v>
      </c>
      <c r="H61" s="10">
        <f>IFERROR(IF(ISBLANK(INDEX(Date_unitati!$V:$V,MATCH($B61,Date_unitati!$B:$B,0))),"-",INDEX(Date_unitati!$V:$V,MATCH($B61,Date_unitati!$B:$B,0))),"-")</f>
        <v>5.4142857142857101</v>
      </c>
      <c r="I61" s="10">
        <f>IFERROR(IF(ISBLANK(INDEX(Date_unitati!$W:$W,MATCH($B61,Date_unitati!$B:$B,0))),"-",INDEX(Date_unitati!$W:$W,MATCH($B61,Date_unitati!$B:$B,0))),"-")</f>
        <v>5.4187500000000002</v>
      </c>
      <c r="J61" s="10">
        <f>IFERROR(IF(ISBLANK(INDEX(Date_unitati!$X:$X,MATCH($B61,Date_unitati!$B:$B,0))),"-",INDEX(Date_unitati!$X:$X,MATCH($B61,Date_unitati!$B:$B,0))),"-")</f>
        <v>6.48</v>
      </c>
      <c r="K61" s="10">
        <f>IFERROR(IF(ISBLANK(INDEX(Date_unitati!$Y:$Y,MATCH($B61,Date_unitati!$B:$B,0))),"-",INDEX(Date_unitati!$Y:$Y,MATCH($B61,Date_unitati!$B:$B,0))),"-")</f>
        <v>5.7966666666666704</v>
      </c>
      <c r="L61" s="10">
        <f t="shared" si="1"/>
        <v>-1.45</v>
      </c>
    </row>
    <row r="62" spans="1:12" x14ac:dyDescent="0.2">
      <c r="A62" s="15">
        <v>59</v>
      </c>
      <c r="B62" s="16" t="s">
        <v>120</v>
      </c>
      <c r="C62" s="16" t="s">
        <v>121</v>
      </c>
      <c r="D62" s="15" t="s">
        <v>76</v>
      </c>
      <c r="E62" s="10">
        <f>IFERROR(IF(ISBLANK(INDEX(Date_unitati!$S:$S,MATCH($B62,Date_unitati!$B:$B,0))),"-",INDEX(Date_unitati!$S:$S,MATCH($B62,Date_unitati!$B:$B,0))),"-")</f>
        <v>6.8690476190476204</v>
      </c>
      <c r="F62" s="10">
        <f>IFERROR(IF(ISBLANK(INDEX(Date_unitati!$T:$T,MATCH($B62,Date_unitati!$B:$B,0))),"-",INDEX(Date_unitati!$T:$T,MATCH($B62,Date_unitati!$B:$B,0))),"-")</f>
        <v>6.1964285714285703</v>
      </c>
      <c r="G62" s="10">
        <f>IFERROR(IF(ISBLANK(INDEX(Date_unitati!$U:$U,MATCH($B62,Date_unitati!$B:$B,0))),"-",INDEX(Date_unitati!$U:$U,MATCH($B62,Date_unitati!$B:$B,0))),"-")</f>
        <v>7.0617647058823501</v>
      </c>
      <c r="H62" s="10">
        <f>IFERROR(IF(ISBLANK(INDEX(Date_unitati!$V:$V,MATCH($B62,Date_unitati!$B:$B,0))),"-",INDEX(Date_unitati!$V:$V,MATCH($B62,Date_unitati!$B:$B,0))),"-")</f>
        <v>6.10666666666667</v>
      </c>
      <c r="I62" s="10">
        <f>IFERROR(IF(ISBLANK(INDEX(Date_unitati!$W:$W,MATCH($B62,Date_unitati!$B:$B,0))),"-",INDEX(Date_unitati!$W:$W,MATCH($B62,Date_unitati!$B:$B,0))),"-")</f>
        <v>6.1461538461538501</v>
      </c>
      <c r="J62" s="10">
        <f>IFERROR(IF(ISBLANK(INDEX(Date_unitati!$X:$X,MATCH($B62,Date_unitati!$B:$B,0))),"-",INDEX(Date_unitati!$X:$X,MATCH($B62,Date_unitati!$B:$B,0))),"-")</f>
        <v>6.7980769230769198</v>
      </c>
      <c r="K62" s="10">
        <f>IFERROR(IF(ISBLANK(INDEX(Date_unitati!$Y:$Y,MATCH($B62,Date_unitati!$B:$B,0))),"-",INDEX(Date_unitati!$Y:$Y,MATCH($B62,Date_unitati!$B:$B,0))),"-")</f>
        <v>5.7730769230769203</v>
      </c>
      <c r="L62" s="10">
        <f t="shared" si="1"/>
        <v>-1.1000000000000001</v>
      </c>
    </row>
    <row r="63" spans="1:12" x14ac:dyDescent="0.2">
      <c r="A63" s="15">
        <v>60</v>
      </c>
      <c r="B63" s="16" t="s">
        <v>77</v>
      </c>
      <c r="C63" s="16" t="s">
        <v>73</v>
      </c>
      <c r="D63" s="15" t="s">
        <v>64</v>
      </c>
      <c r="E63" s="10">
        <f>IFERROR(IF(ISBLANK(INDEX(Date_unitati!$S:$S,MATCH($B63,Date_unitati!$B:$B,0))),"-",INDEX(Date_unitati!$S:$S,MATCH($B63,Date_unitati!$B:$B,0))),"-")</f>
        <v>6.8681818181818199</v>
      </c>
      <c r="F63" s="10">
        <f>IFERROR(IF(ISBLANK(INDEX(Date_unitati!$T:$T,MATCH($B63,Date_unitati!$B:$B,0))),"-",INDEX(Date_unitati!$T:$T,MATCH($B63,Date_unitati!$B:$B,0))),"-")</f>
        <v>6.8620000000000001</v>
      </c>
      <c r="G63" s="10">
        <f>IFERROR(IF(ISBLANK(INDEX(Date_unitati!$U:$U,MATCH($B63,Date_unitati!$B:$B,0))),"-",INDEX(Date_unitati!$U:$U,MATCH($B63,Date_unitati!$B:$B,0))),"-")</f>
        <v>7.0678571428571404</v>
      </c>
      <c r="H63" s="10">
        <f>IFERROR(IF(ISBLANK(INDEX(Date_unitati!$V:$V,MATCH($B63,Date_unitati!$B:$B,0))),"-",INDEX(Date_unitati!$V:$V,MATCH($B63,Date_unitati!$B:$B,0))),"-")</f>
        <v>6.1061224489795896</v>
      </c>
      <c r="I63" s="10">
        <f>IFERROR(IF(ISBLANK(INDEX(Date_unitati!$W:$W,MATCH($B63,Date_unitati!$B:$B,0))),"-",INDEX(Date_unitati!$W:$W,MATCH($B63,Date_unitati!$B:$B,0))),"-")</f>
        <v>6.0790322580645197</v>
      </c>
      <c r="J63" s="10">
        <f>IFERROR(IF(ISBLANK(INDEX(Date_unitati!$X:$X,MATCH($B63,Date_unitati!$B:$B,0))),"-",INDEX(Date_unitati!$X:$X,MATCH($B63,Date_unitati!$B:$B,0))),"-")</f>
        <v>6.75121951219512</v>
      </c>
      <c r="K63" s="10">
        <f>IFERROR(IF(ISBLANK(INDEX(Date_unitati!$Y:$Y,MATCH($B63,Date_unitati!$B:$B,0))),"-",INDEX(Date_unitati!$Y:$Y,MATCH($B63,Date_unitati!$B:$B,0))),"-")</f>
        <v>5.7214285714285698</v>
      </c>
      <c r="L63" s="10">
        <f t="shared" si="1"/>
        <v>-1.1499999999999999</v>
      </c>
    </row>
    <row r="64" spans="1:12" x14ac:dyDescent="0.2">
      <c r="A64" s="15">
        <v>61</v>
      </c>
      <c r="B64" s="16" t="s">
        <v>178</v>
      </c>
      <c r="C64" s="16" t="s">
        <v>179</v>
      </c>
      <c r="D64" s="15" t="s">
        <v>76</v>
      </c>
      <c r="E64" s="10">
        <f>IFERROR(IF(ISBLANK(INDEX(Date_unitati!$S:$S,MATCH($B64,Date_unitati!$B:$B,0))),"-",INDEX(Date_unitati!$S:$S,MATCH($B64,Date_unitati!$B:$B,0))),"-")</f>
        <v>6.4321428571428596</v>
      </c>
      <c r="F64" s="10">
        <f>IFERROR(IF(ISBLANK(INDEX(Date_unitati!$T:$T,MATCH($B64,Date_unitati!$B:$B,0))),"-",INDEX(Date_unitati!$T:$T,MATCH($B64,Date_unitati!$B:$B,0))),"-")</f>
        <v>7.0954545454545501</v>
      </c>
      <c r="G64" s="10">
        <f>IFERROR(IF(ISBLANK(INDEX(Date_unitati!$U:$U,MATCH($B64,Date_unitati!$B:$B,0))),"-",INDEX(Date_unitati!$U:$U,MATCH($B64,Date_unitati!$B:$B,0))),"-")</f>
        <v>5.7866666666666697</v>
      </c>
      <c r="H64" s="10">
        <f>IFERROR(IF(ISBLANK(INDEX(Date_unitati!$V:$V,MATCH($B64,Date_unitati!$B:$B,0))),"-",INDEX(Date_unitati!$V:$V,MATCH($B64,Date_unitati!$B:$B,0))),"-")</f>
        <v>7.2363636363636399</v>
      </c>
      <c r="I64" s="10">
        <f>IFERROR(IF(ISBLANK(INDEX(Date_unitati!$W:$W,MATCH($B64,Date_unitati!$B:$B,0))),"-",INDEX(Date_unitati!$W:$W,MATCH($B64,Date_unitati!$B:$B,0))),"-")</f>
        <v>6.2342105263157901</v>
      </c>
      <c r="J64" s="10">
        <f>IFERROR(IF(ISBLANK(INDEX(Date_unitati!$X:$X,MATCH($B64,Date_unitati!$B:$B,0))),"-",INDEX(Date_unitati!$X:$X,MATCH($B64,Date_unitati!$B:$B,0))),"-")</f>
        <v>6.6375000000000002</v>
      </c>
      <c r="K64" s="10">
        <f>IFERROR(IF(ISBLANK(INDEX(Date_unitati!$Y:$Y,MATCH($B64,Date_unitati!$B:$B,0))),"-",INDEX(Date_unitati!$Y:$Y,MATCH($B64,Date_unitati!$B:$B,0))),"-")</f>
        <v>5.7115384615384599</v>
      </c>
      <c r="L64" s="10">
        <f t="shared" si="1"/>
        <v>-0.72</v>
      </c>
    </row>
    <row r="65" spans="1:12" x14ac:dyDescent="0.2">
      <c r="A65" s="15">
        <v>62</v>
      </c>
      <c r="B65" s="16" t="s">
        <v>253</v>
      </c>
      <c r="C65" s="16" t="s">
        <v>254</v>
      </c>
      <c r="D65" s="15" t="s">
        <v>76</v>
      </c>
      <c r="E65" s="10">
        <f>IFERROR(IF(ISBLANK(INDEX(Date_unitati!$S:$S,MATCH($B65,Date_unitati!$B:$B,0))),"-",INDEX(Date_unitati!$S:$S,MATCH($B65,Date_unitati!$B:$B,0))),"-")</f>
        <v>7.25</v>
      </c>
      <c r="F65" s="10">
        <f>IFERROR(IF(ISBLANK(INDEX(Date_unitati!$T:$T,MATCH($B65,Date_unitati!$B:$B,0))),"-",INDEX(Date_unitati!$T:$T,MATCH($B65,Date_unitati!$B:$B,0))),"-")</f>
        <v>3.7374999999999998</v>
      </c>
      <c r="G65" s="10">
        <f>IFERROR(IF(ISBLANK(INDEX(Date_unitati!$U:$U,MATCH($B65,Date_unitati!$B:$B,0))),"-",INDEX(Date_unitati!$U:$U,MATCH($B65,Date_unitati!$B:$B,0))),"-")</f>
        <v>6.3857142857142897</v>
      </c>
      <c r="H65" s="10">
        <f>IFERROR(IF(ISBLANK(INDEX(Date_unitati!$V:$V,MATCH($B65,Date_unitati!$B:$B,0))),"-",INDEX(Date_unitati!$V:$V,MATCH($B65,Date_unitati!$B:$B,0))),"-")</f>
        <v>4.9000000000000004</v>
      </c>
      <c r="I65" s="10">
        <f>IFERROR(IF(ISBLANK(INDEX(Date_unitati!$W:$W,MATCH($B65,Date_unitati!$B:$B,0))),"-",INDEX(Date_unitati!$W:$W,MATCH($B65,Date_unitati!$B:$B,0))),"-")</f>
        <v>4.2249999999999996</v>
      </c>
      <c r="J65" s="10">
        <f>IFERROR(IF(ISBLANK(INDEX(Date_unitati!$X:$X,MATCH($B65,Date_unitati!$B:$B,0))),"-",INDEX(Date_unitati!$X:$X,MATCH($B65,Date_unitati!$B:$B,0))),"-")</f>
        <v>5.72</v>
      </c>
      <c r="K65" s="10">
        <f>IFERROR(IF(ISBLANK(INDEX(Date_unitati!$Y:$Y,MATCH($B65,Date_unitati!$B:$B,0))),"-",INDEX(Date_unitati!$Y:$Y,MATCH($B65,Date_unitati!$B:$B,0))),"-")</f>
        <v>5.6749999999999998</v>
      </c>
      <c r="L65" s="10">
        <f t="shared" si="1"/>
        <v>-1.58</v>
      </c>
    </row>
    <row r="66" spans="1:12" x14ac:dyDescent="0.2">
      <c r="A66" s="15">
        <v>63</v>
      </c>
      <c r="B66" s="16" t="s">
        <v>109</v>
      </c>
      <c r="C66" s="16" t="s">
        <v>110</v>
      </c>
      <c r="D66" s="15" t="s">
        <v>76</v>
      </c>
      <c r="E66" s="10">
        <f>IFERROR(IF(ISBLANK(INDEX(Date_unitati!$S:$S,MATCH($B66,Date_unitati!$B:$B,0))),"-",INDEX(Date_unitati!$S:$S,MATCH($B66,Date_unitati!$B:$B,0))),"-")</f>
        <v>4.2352941176470598</v>
      </c>
      <c r="F66" s="10">
        <f>IFERROR(IF(ISBLANK(INDEX(Date_unitati!$T:$T,MATCH($B66,Date_unitati!$B:$B,0))),"-",INDEX(Date_unitati!$T:$T,MATCH($B66,Date_unitati!$B:$B,0))),"-")</f>
        <v>5.5575000000000001</v>
      </c>
      <c r="G66" s="10">
        <f>IFERROR(IF(ISBLANK(INDEX(Date_unitati!$U:$U,MATCH($B66,Date_unitati!$B:$B,0))),"-",INDEX(Date_unitati!$U:$U,MATCH($B66,Date_unitati!$B:$B,0))),"-")</f>
        <v>6.7894736842105301</v>
      </c>
      <c r="H66" s="10">
        <f>IFERROR(IF(ISBLANK(INDEX(Date_unitati!$V:$V,MATCH($B66,Date_unitati!$B:$B,0))),"-",INDEX(Date_unitati!$V:$V,MATCH($B66,Date_unitati!$B:$B,0))),"-")</f>
        <v>5.585</v>
      </c>
      <c r="I66" s="10">
        <f>IFERROR(IF(ISBLANK(INDEX(Date_unitati!$W:$W,MATCH($B66,Date_unitati!$B:$B,0))),"-",INDEX(Date_unitati!$W:$W,MATCH($B66,Date_unitati!$B:$B,0))),"-")</f>
        <v>4.9033333333333298</v>
      </c>
      <c r="J66" s="10">
        <f>IFERROR(IF(ISBLANK(INDEX(Date_unitati!$X:$X,MATCH($B66,Date_unitati!$B:$B,0))),"-",INDEX(Date_unitati!$X:$X,MATCH($B66,Date_unitati!$B:$B,0))),"-")</f>
        <v>5.2833333333333297</v>
      </c>
      <c r="K66" s="10">
        <f>IFERROR(IF(ISBLANK(INDEX(Date_unitati!$Y:$Y,MATCH($B66,Date_unitati!$B:$B,0))),"-",INDEX(Date_unitati!$Y:$Y,MATCH($B66,Date_unitati!$B:$B,0))),"-")</f>
        <v>5.6714285714285699</v>
      </c>
      <c r="L66" s="10">
        <f t="shared" si="1"/>
        <v>1.44</v>
      </c>
    </row>
    <row r="67" spans="1:12" x14ac:dyDescent="0.2">
      <c r="A67" s="15">
        <v>64</v>
      </c>
      <c r="B67" s="16" t="s">
        <v>130</v>
      </c>
      <c r="C67" s="16" t="s">
        <v>131</v>
      </c>
      <c r="D67" s="15" t="s">
        <v>76</v>
      </c>
      <c r="E67" s="10">
        <f>IFERROR(IF(ISBLANK(INDEX(Date_unitati!$S:$S,MATCH($B67,Date_unitati!$B:$B,0))),"-",INDEX(Date_unitati!$S:$S,MATCH($B67,Date_unitati!$B:$B,0))),"-")</f>
        <v>6.8409090909090899</v>
      </c>
      <c r="F67" s="10">
        <f>IFERROR(IF(ISBLANK(INDEX(Date_unitati!$T:$T,MATCH($B67,Date_unitati!$B:$B,0))),"-",INDEX(Date_unitati!$T:$T,MATCH($B67,Date_unitati!$B:$B,0))),"-")</f>
        <v>5.2153846153846199</v>
      </c>
      <c r="G67" s="10">
        <f>IFERROR(IF(ISBLANK(INDEX(Date_unitati!$U:$U,MATCH($B67,Date_unitati!$B:$B,0))),"-",INDEX(Date_unitati!$U:$U,MATCH($B67,Date_unitati!$B:$B,0))),"-")</f>
        <v>6.2884615384615401</v>
      </c>
      <c r="H67" s="10">
        <f>IFERROR(IF(ISBLANK(INDEX(Date_unitati!$V:$V,MATCH($B67,Date_unitati!$B:$B,0))),"-",INDEX(Date_unitati!$V:$V,MATCH($B67,Date_unitati!$B:$B,0))),"-")</f>
        <v>5.2</v>
      </c>
      <c r="I67" s="10">
        <f>IFERROR(IF(ISBLANK(INDEX(Date_unitati!$W:$W,MATCH($B67,Date_unitati!$B:$B,0))),"-",INDEX(Date_unitati!$W:$W,MATCH($B67,Date_unitati!$B:$B,0))),"-")</f>
        <v>4.8222222222222202</v>
      </c>
      <c r="J67" s="10">
        <f>IFERROR(IF(ISBLANK(INDEX(Date_unitati!$X:$X,MATCH($B67,Date_unitati!$B:$B,0))),"-",INDEX(Date_unitati!$X:$X,MATCH($B67,Date_unitati!$B:$B,0))),"-")</f>
        <v>5.0571428571428596</v>
      </c>
      <c r="K67" s="10">
        <f>IFERROR(IF(ISBLANK(INDEX(Date_unitati!$Y:$Y,MATCH($B67,Date_unitati!$B:$B,0))),"-",INDEX(Date_unitati!$Y:$Y,MATCH($B67,Date_unitati!$B:$B,0))),"-")</f>
        <v>5.6666666666666696</v>
      </c>
      <c r="L67" s="10">
        <f t="shared" si="1"/>
        <v>-1.17</v>
      </c>
    </row>
    <row r="68" spans="1:12" x14ac:dyDescent="0.2">
      <c r="A68" s="15">
        <v>65</v>
      </c>
      <c r="B68" s="16" t="s">
        <v>161</v>
      </c>
      <c r="C68" s="16" t="s">
        <v>162</v>
      </c>
      <c r="D68" s="15" t="s">
        <v>76</v>
      </c>
      <c r="E68" s="10">
        <f>IFERROR(IF(ISBLANK(INDEX(Date_unitati!$S:$S,MATCH($B68,Date_unitati!$B:$B,0))),"-",INDEX(Date_unitati!$S:$S,MATCH($B68,Date_unitati!$B:$B,0))),"-")</f>
        <v>5.0318181818181804</v>
      </c>
      <c r="F68" s="10">
        <f>IFERROR(IF(ISBLANK(INDEX(Date_unitati!$T:$T,MATCH($B68,Date_unitati!$B:$B,0))),"-",INDEX(Date_unitati!$T:$T,MATCH($B68,Date_unitati!$B:$B,0))),"-")</f>
        <v>5.4874999999999998</v>
      </c>
      <c r="G68" s="10">
        <f>IFERROR(IF(ISBLANK(INDEX(Date_unitati!$U:$U,MATCH($B68,Date_unitati!$B:$B,0))),"-",INDEX(Date_unitati!$U:$U,MATCH($B68,Date_unitati!$B:$B,0))),"-")</f>
        <v>5.8849999999999998</v>
      </c>
      <c r="H68" s="10">
        <f>IFERROR(IF(ISBLANK(INDEX(Date_unitati!$V:$V,MATCH($B68,Date_unitati!$B:$B,0))),"-",INDEX(Date_unitati!$V:$V,MATCH($B68,Date_unitati!$B:$B,0))),"-")</f>
        <v>4.3363636363636404</v>
      </c>
      <c r="I68" s="10">
        <f>IFERROR(IF(ISBLANK(INDEX(Date_unitati!$W:$W,MATCH($B68,Date_unitati!$B:$B,0))),"-",INDEX(Date_unitati!$W:$W,MATCH($B68,Date_unitati!$B:$B,0))),"-")</f>
        <v>5.15</v>
      </c>
      <c r="J68" s="10">
        <f>IFERROR(IF(ISBLANK(INDEX(Date_unitati!$X:$X,MATCH($B68,Date_unitati!$B:$B,0))),"-",INDEX(Date_unitati!$X:$X,MATCH($B68,Date_unitati!$B:$B,0))),"-")</f>
        <v>5.6749999999999998</v>
      </c>
      <c r="K68" s="10">
        <f>IFERROR(IF(ISBLANK(INDEX(Date_unitati!$Y:$Y,MATCH($B68,Date_unitati!$B:$B,0))),"-",INDEX(Date_unitati!$Y:$Y,MATCH($B68,Date_unitati!$B:$B,0))),"-")</f>
        <v>5.6349999999999998</v>
      </c>
      <c r="L68" s="10">
        <f t="shared" ref="L68:L99" si="2">IFERROR(IF(OR(ISTEXT(E68),ISTEXT(K68)),"-",ROUND(K68-E68,2)),"-")</f>
        <v>0.6</v>
      </c>
    </row>
    <row r="69" spans="1:12" x14ac:dyDescent="0.2">
      <c r="A69" s="15">
        <v>66</v>
      </c>
      <c r="B69" s="16" t="s">
        <v>236</v>
      </c>
      <c r="C69" s="16" t="s">
        <v>91</v>
      </c>
      <c r="D69" s="15" t="s">
        <v>64</v>
      </c>
      <c r="E69" s="10">
        <f>IFERROR(IF(ISBLANK(INDEX(Date_unitati!$S:$S,MATCH($B69,Date_unitati!$B:$B,0))),"-",INDEX(Date_unitati!$S:$S,MATCH($B69,Date_unitati!$B:$B,0))),"-")</f>
        <v>5.5</v>
      </c>
      <c r="F69" s="10">
        <f>IFERROR(IF(ISBLANK(INDEX(Date_unitati!$T:$T,MATCH($B69,Date_unitati!$B:$B,0))),"-",INDEX(Date_unitati!$T:$T,MATCH($B69,Date_unitati!$B:$B,0))),"-")</f>
        <v>6.1771428571428597</v>
      </c>
      <c r="G69" s="10">
        <f>IFERROR(IF(ISBLANK(INDEX(Date_unitati!$U:$U,MATCH($B69,Date_unitati!$B:$B,0))),"-",INDEX(Date_unitati!$U:$U,MATCH($B69,Date_unitati!$B:$B,0))),"-")</f>
        <v>6.9260869565217398</v>
      </c>
      <c r="H69" s="10">
        <f>IFERROR(IF(ISBLANK(INDEX(Date_unitati!$V:$V,MATCH($B69,Date_unitati!$B:$B,0))),"-",INDEX(Date_unitati!$V:$V,MATCH($B69,Date_unitati!$B:$B,0))),"-")</f>
        <v>5.5818181818181802</v>
      </c>
      <c r="I69" s="10">
        <f>IFERROR(IF(ISBLANK(INDEX(Date_unitati!$W:$W,MATCH($B69,Date_unitati!$B:$B,0))),"-",INDEX(Date_unitati!$W:$W,MATCH($B69,Date_unitati!$B:$B,0))),"-")</f>
        <v>5.6432432432432398</v>
      </c>
      <c r="J69" s="10">
        <f>IFERROR(IF(ISBLANK(INDEX(Date_unitati!$X:$X,MATCH($B69,Date_unitati!$B:$B,0))),"-",INDEX(Date_unitati!$X:$X,MATCH($B69,Date_unitati!$B:$B,0))),"-")</f>
        <v>6.0880000000000001</v>
      </c>
      <c r="K69" s="10">
        <f>IFERROR(IF(ISBLANK(INDEX(Date_unitati!$Y:$Y,MATCH($B69,Date_unitati!$B:$B,0))),"-",INDEX(Date_unitati!$Y:$Y,MATCH($B69,Date_unitati!$B:$B,0))),"-")</f>
        <v>5.6270270270270304</v>
      </c>
      <c r="L69" s="10">
        <f t="shared" si="2"/>
        <v>0.13</v>
      </c>
    </row>
    <row r="70" spans="1:12" x14ac:dyDescent="0.2">
      <c r="A70" s="15">
        <v>67</v>
      </c>
      <c r="B70" s="16" t="s">
        <v>81</v>
      </c>
      <c r="C70" s="16" t="s">
        <v>82</v>
      </c>
      <c r="D70" s="15" t="s">
        <v>76</v>
      </c>
      <c r="E70" s="10">
        <f>IFERROR(IF(ISBLANK(INDEX(Date_unitati!$S:$S,MATCH($B70,Date_unitati!$B:$B,0))),"-",INDEX(Date_unitati!$S:$S,MATCH($B70,Date_unitati!$B:$B,0))),"-")</f>
        <v>6.6035714285714304</v>
      </c>
      <c r="F70" s="10">
        <f>IFERROR(IF(ISBLANK(INDEX(Date_unitati!$T:$T,MATCH($B70,Date_unitati!$B:$B,0))),"-",INDEX(Date_unitati!$T:$T,MATCH($B70,Date_unitati!$B:$B,0))),"-")</f>
        <v>6.9649999999999999</v>
      </c>
      <c r="G70" s="10">
        <f>IFERROR(IF(ISBLANK(INDEX(Date_unitati!$U:$U,MATCH($B70,Date_unitati!$B:$B,0))),"-",INDEX(Date_unitati!$U:$U,MATCH($B70,Date_unitati!$B:$B,0))),"-")</f>
        <v>6.4906249999999996</v>
      </c>
      <c r="H70" s="10">
        <f>IFERROR(IF(ISBLANK(INDEX(Date_unitati!$V:$V,MATCH($B70,Date_unitati!$B:$B,0))),"-",INDEX(Date_unitati!$V:$V,MATCH($B70,Date_unitati!$B:$B,0))),"-")</f>
        <v>6.2482142857142904</v>
      </c>
      <c r="I70" s="10">
        <f>IFERROR(IF(ISBLANK(INDEX(Date_unitati!$W:$W,MATCH($B70,Date_unitati!$B:$B,0))),"-",INDEX(Date_unitati!$W:$W,MATCH($B70,Date_unitati!$B:$B,0))),"-")</f>
        <v>6.4420000000000002</v>
      </c>
      <c r="J70" s="10">
        <f>IFERROR(IF(ISBLANK(INDEX(Date_unitati!$X:$X,MATCH($B70,Date_unitati!$B:$B,0))),"-",INDEX(Date_unitati!$X:$X,MATCH($B70,Date_unitati!$B:$B,0))),"-")</f>
        <v>4.9868421052631602</v>
      </c>
      <c r="K70" s="10">
        <f>IFERROR(IF(ISBLANK(INDEX(Date_unitati!$Y:$Y,MATCH($B70,Date_unitati!$B:$B,0))),"-",INDEX(Date_unitati!$Y:$Y,MATCH($B70,Date_unitati!$B:$B,0))),"-")</f>
        <v>5.6190476190476204</v>
      </c>
      <c r="L70" s="10">
        <f t="shared" si="2"/>
        <v>-0.98</v>
      </c>
    </row>
    <row r="71" spans="1:12" x14ac:dyDescent="0.2">
      <c r="A71" s="15">
        <v>68</v>
      </c>
      <c r="B71" s="16" t="s">
        <v>202</v>
      </c>
      <c r="C71" s="16" t="s">
        <v>203</v>
      </c>
      <c r="D71" s="15" t="s">
        <v>76</v>
      </c>
      <c r="E71" s="10">
        <f>IFERROR(IF(ISBLANK(INDEX(Date_unitati!$S:$S,MATCH($B71,Date_unitati!$B:$B,0))),"-",INDEX(Date_unitati!$S:$S,MATCH($B71,Date_unitati!$B:$B,0))),"-")</f>
        <v>5.5277777777777803</v>
      </c>
      <c r="F71" s="10">
        <f>IFERROR(IF(ISBLANK(INDEX(Date_unitati!$T:$T,MATCH($B71,Date_unitati!$B:$B,0))),"-",INDEX(Date_unitati!$T:$T,MATCH($B71,Date_unitati!$B:$B,0))),"-")</f>
        <v>6.1733333333333302</v>
      </c>
      <c r="G71" s="10">
        <f>IFERROR(IF(ISBLANK(INDEX(Date_unitati!$U:$U,MATCH($B71,Date_unitati!$B:$B,0))),"-",INDEX(Date_unitati!$U:$U,MATCH($B71,Date_unitati!$B:$B,0))),"-")</f>
        <v>5.7944444444444398</v>
      </c>
      <c r="H71" s="10">
        <f>IFERROR(IF(ISBLANK(INDEX(Date_unitati!$V:$V,MATCH($B71,Date_unitati!$B:$B,0))),"-",INDEX(Date_unitati!$V:$V,MATCH($B71,Date_unitati!$B:$B,0))),"-")</f>
        <v>6</v>
      </c>
      <c r="I71" s="10">
        <f>IFERROR(IF(ISBLANK(INDEX(Date_unitati!$W:$W,MATCH($B71,Date_unitati!$B:$B,0))),"-",INDEX(Date_unitati!$W:$W,MATCH($B71,Date_unitati!$B:$B,0))),"-")</f>
        <v>5.9375</v>
      </c>
      <c r="J71" s="10">
        <f>IFERROR(IF(ISBLANK(INDEX(Date_unitati!$X:$X,MATCH($B71,Date_unitati!$B:$B,0))),"-",INDEX(Date_unitati!$X:$X,MATCH($B71,Date_unitati!$B:$B,0))),"-")</f>
        <v>6.84375</v>
      </c>
      <c r="K71" s="10">
        <f>IFERROR(IF(ISBLANK(INDEX(Date_unitati!$Y:$Y,MATCH($B71,Date_unitati!$B:$B,0))),"-",INDEX(Date_unitati!$Y:$Y,MATCH($B71,Date_unitati!$B:$B,0))),"-")</f>
        <v>5.6166666666666698</v>
      </c>
      <c r="L71" s="10">
        <f t="shared" si="2"/>
        <v>0.09</v>
      </c>
    </row>
    <row r="72" spans="1:12" x14ac:dyDescent="0.2">
      <c r="A72" s="15">
        <v>69</v>
      </c>
      <c r="B72" s="16" t="s">
        <v>146</v>
      </c>
      <c r="C72" s="16" t="s">
        <v>147</v>
      </c>
      <c r="D72" s="15" t="s">
        <v>76</v>
      </c>
      <c r="E72" s="10">
        <f>IFERROR(IF(ISBLANK(INDEX(Date_unitati!$S:$S,MATCH($B72,Date_unitati!$B:$B,0))),"-",INDEX(Date_unitati!$S:$S,MATCH($B72,Date_unitati!$B:$B,0))),"-")</f>
        <v>4.5315789473684198</v>
      </c>
      <c r="F72" s="10">
        <f>IFERROR(IF(ISBLANK(INDEX(Date_unitati!$T:$T,MATCH($B72,Date_unitati!$B:$B,0))),"-",INDEX(Date_unitati!$T:$T,MATCH($B72,Date_unitati!$B:$B,0))),"-")</f>
        <v>5.6176470588235299</v>
      </c>
      <c r="G72" s="10">
        <f>IFERROR(IF(ISBLANK(INDEX(Date_unitati!$U:$U,MATCH($B72,Date_unitati!$B:$B,0))),"-",INDEX(Date_unitati!$U:$U,MATCH($B72,Date_unitati!$B:$B,0))),"-")</f>
        <v>5.2217391304347798</v>
      </c>
      <c r="H72" s="10">
        <f>IFERROR(IF(ISBLANK(INDEX(Date_unitati!$V:$V,MATCH($B72,Date_unitati!$B:$B,0))),"-",INDEX(Date_unitati!$V:$V,MATCH($B72,Date_unitati!$B:$B,0))),"-")</f>
        <v>4.8636363636363598</v>
      </c>
      <c r="I72" s="10">
        <f>IFERROR(IF(ISBLANK(INDEX(Date_unitati!$W:$W,MATCH($B72,Date_unitati!$B:$B,0))),"-",INDEX(Date_unitati!$W:$W,MATCH($B72,Date_unitati!$B:$B,0))),"-")</f>
        <v>4.95</v>
      </c>
      <c r="J72" s="10">
        <f>IFERROR(IF(ISBLANK(INDEX(Date_unitati!$X:$X,MATCH($B72,Date_unitati!$B:$B,0))),"-",INDEX(Date_unitati!$X:$X,MATCH($B72,Date_unitati!$B:$B,0))),"-")</f>
        <v>5.4882352941176498</v>
      </c>
      <c r="K72" s="10">
        <f>IFERROR(IF(ISBLANK(INDEX(Date_unitati!$Y:$Y,MATCH($B72,Date_unitati!$B:$B,0))),"-",INDEX(Date_unitati!$Y:$Y,MATCH($B72,Date_unitati!$B:$B,0))),"-")</f>
        <v>5.6133333333333297</v>
      </c>
      <c r="L72" s="10">
        <f t="shared" si="2"/>
        <v>1.08</v>
      </c>
    </row>
    <row r="73" spans="1:12" x14ac:dyDescent="0.2">
      <c r="A73" s="15">
        <v>70</v>
      </c>
      <c r="B73" s="16" t="s">
        <v>230</v>
      </c>
      <c r="C73" s="16" t="s">
        <v>231</v>
      </c>
      <c r="D73" s="15" t="s">
        <v>76</v>
      </c>
      <c r="E73" s="10">
        <f>IFERROR(IF(ISBLANK(INDEX(Date_unitati!$S:$S,MATCH($B73,Date_unitati!$B:$B,0))),"-",INDEX(Date_unitati!$S:$S,MATCH($B73,Date_unitati!$B:$B,0))),"-")</f>
        <v>6.0875000000000004</v>
      </c>
      <c r="F73" s="10">
        <f>IFERROR(IF(ISBLANK(INDEX(Date_unitati!$T:$T,MATCH($B73,Date_unitati!$B:$B,0))),"-",INDEX(Date_unitati!$T:$T,MATCH($B73,Date_unitati!$B:$B,0))),"-")</f>
        <v>5.7333333333333298</v>
      </c>
      <c r="G73" s="10">
        <f>IFERROR(IF(ISBLANK(INDEX(Date_unitati!$U:$U,MATCH($B73,Date_unitati!$B:$B,0))),"-",INDEX(Date_unitati!$U:$U,MATCH($B73,Date_unitati!$B:$B,0))),"-")</f>
        <v>6.9749999999999996</v>
      </c>
      <c r="H73" s="10">
        <f>IFERROR(IF(ISBLANK(INDEX(Date_unitati!$V:$V,MATCH($B73,Date_unitati!$B:$B,0))),"-",INDEX(Date_unitati!$V:$V,MATCH($B73,Date_unitati!$B:$B,0))),"-")</f>
        <v>5.9928571428571402</v>
      </c>
      <c r="I73" s="10">
        <f>IFERROR(IF(ISBLANK(INDEX(Date_unitati!$W:$W,MATCH($B73,Date_unitati!$B:$B,0))),"-",INDEX(Date_unitati!$W:$W,MATCH($B73,Date_unitati!$B:$B,0))),"-")</f>
        <v>4.9714285714285698</v>
      </c>
      <c r="J73" s="10">
        <f>IFERROR(IF(ISBLANK(INDEX(Date_unitati!$X:$X,MATCH($B73,Date_unitati!$B:$B,0))),"-",INDEX(Date_unitati!$X:$X,MATCH($B73,Date_unitati!$B:$B,0))),"-")</f>
        <v>5.55</v>
      </c>
      <c r="K73" s="10">
        <f>IFERROR(IF(ISBLANK(INDEX(Date_unitati!$Y:$Y,MATCH($B73,Date_unitati!$B:$B,0))),"-",INDEX(Date_unitati!$Y:$Y,MATCH($B73,Date_unitati!$B:$B,0))),"-")</f>
        <v>5.59</v>
      </c>
      <c r="L73" s="10">
        <f t="shared" si="2"/>
        <v>-0.5</v>
      </c>
    </row>
    <row r="74" spans="1:12" x14ac:dyDescent="0.2">
      <c r="A74" s="15">
        <v>71</v>
      </c>
      <c r="B74" s="16" t="s">
        <v>182</v>
      </c>
      <c r="C74" s="16" t="s">
        <v>183</v>
      </c>
      <c r="D74" s="15" t="s">
        <v>76</v>
      </c>
      <c r="E74" s="10">
        <f>IFERROR(IF(ISBLANK(INDEX(Date_unitati!$S:$S,MATCH($B74,Date_unitati!$B:$B,0))),"-",INDEX(Date_unitati!$S:$S,MATCH($B74,Date_unitati!$B:$B,0))),"-")</f>
        <v>6.65</v>
      </c>
      <c r="F74" s="10">
        <f>IFERROR(IF(ISBLANK(INDEX(Date_unitati!$T:$T,MATCH($B74,Date_unitati!$B:$B,0))),"-",INDEX(Date_unitati!$T:$T,MATCH($B74,Date_unitati!$B:$B,0))),"-")</f>
        <v>6.8421052631579</v>
      </c>
      <c r="G74" s="10">
        <f>IFERROR(IF(ISBLANK(INDEX(Date_unitati!$U:$U,MATCH($B74,Date_unitati!$B:$B,0))),"-",INDEX(Date_unitati!$U:$U,MATCH($B74,Date_unitati!$B:$B,0))),"-")</f>
        <v>7.2571428571428598</v>
      </c>
      <c r="H74" s="10">
        <f>IFERROR(IF(ISBLANK(INDEX(Date_unitati!$V:$V,MATCH($B74,Date_unitati!$B:$B,0))),"-",INDEX(Date_unitati!$V:$V,MATCH($B74,Date_unitati!$B:$B,0))),"-")</f>
        <v>5.92</v>
      </c>
      <c r="I74" s="10">
        <f>IFERROR(IF(ISBLANK(INDEX(Date_unitati!$W:$W,MATCH($B74,Date_unitati!$B:$B,0))),"-",INDEX(Date_unitati!$W:$W,MATCH($B74,Date_unitati!$B:$B,0))),"-")</f>
        <v>6.3461538461538503</v>
      </c>
      <c r="J74" s="10">
        <f>IFERROR(IF(ISBLANK(INDEX(Date_unitati!$X:$X,MATCH($B74,Date_unitati!$B:$B,0))),"-",INDEX(Date_unitati!$X:$X,MATCH($B74,Date_unitati!$B:$B,0))),"-")</f>
        <v>7.3468749999999998</v>
      </c>
      <c r="K74" s="10">
        <f>IFERROR(IF(ISBLANK(INDEX(Date_unitati!$Y:$Y,MATCH($B74,Date_unitati!$B:$B,0))),"-",INDEX(Date_unitati!$Y:$Y,MATCH($B74,Date_unitati!$B:$B,0))),"-")</f>
        <v>5.585</v>
      </c>
      <c r="L74" s="10">
        <f t="shared" si="2"/>
        <v>-1.07</v>
      </c>
    </row>
    <row r="75" spans="1:12" x14ac:dyDescent="0.2">
      <c r="A75" s="15">
        <v>72</v>
      </c>
      <c r="B75" s="16" t="s">
        <v>163</v>
      </c>
      <c r="C75" s="16" t="s">
        <v>164</v>
      </c>
      <c r="D75" s="15" t="s">
        <v>76</v>
      </c>
      <c r="E75" s="10">
        <f>IFERROR(IF(ISBLANK(INDEX(Date_unitati!$S:$S,MATCH($B75,Date_unitati!$B:$B,0))),"-",INDEX(Date_unitati!$S:$S,MATCH($B75,Date_unitati!$B:$B,0))),"-")</f>
        <v>5.8772727272727296</v>
      </c>
      <c r="F75" s="10">
        <f>IFERROR(IF(ISBLANK(INDEX(Date_unitati!$T:$T,MATCH($B75,Date_unitati!$B:$B,0))),"-",INDEX(Date_unitati!$T:$T,MATCH($B75,Date_unitati!$B:$B,0))),"-")</f>
        <v>5.22435897435897</v>
      </c>
      <c r="G75" s="10">
        <f>IFERROR(IF(ISBLANK(INDEX(Date_unitati!$U:$U,MATCH($B75,Date_unitati!$B:$B,0))),"-",INDEX(Date_unitati!$U:$U,MATCH($B75,Date_unitati!$B:$B,0))),"-")</f>
        <v>6.0578947368421101</v>
      </c>
      <c r="H75" s="10">
        <f>IFERROR(IF(ISBLANK(INDEX(Date_unitati!$V:$V,MATCH($B75,Date_unitati!$B:$B,0))),"-",INDEX(Date_unitati!$V:$V,MATCH($B75,Date_unitati!$B:$B,0))),"-")</f>
        <v>5.1219999999999999</v>
      </c>
      <c r="I75" s="10">
        <f>IFERROR(IF(ISBLANK(INDEX(Date_unitati!$W:$W,MATCH($B75,Date_unitati!$B:$B,0))),"-",INDEX(Date_unitati!$W:$W,MATCH($B75,Date_unitati!$B:$B,0))),"-")</f>
        <v>5.35813953488372</v>
      </c>
      <c r="J75" s="10">
        <f>IFERROR(IF(ISBLANK(INDEX(Date_unitati!$X:$X,MATCH($B75,Date_unitati!$B:$B,0))),"-",INDEX(Date_unitati!$X:$X,MATCH($B75,Date_unitati!$B:$B,0))),"-")</f>
        <v>5.9325581395348799</v>
      </c>
      <c r="K75" s="10">
        <f>IFERROR(IF(ISBLANK(INDEX(Date_unitati!$Y:$Y,MATCH($B75,Date_unitati!$B:$B,0))),"-",INDEX(Date_unitati!$Y:$Y,MATCH($B75,Date_unitati!$B:$B,0))),"-")</f>
        <v>5.5677083333333304</v>
      </c>
      <c r="L75" s="10">
        <f t="shared" si="2"/>
        <v>-0.31</v>
      </c>
    </row>
    <row r="76" spans="1:12" x14ac:dyDescent="0.2">
      <c r="A76" s="15">
        <v>73</v>
      </c>
      <c r="B76" s="16" t="s">
        <v>245</v>
      </c>
      <c r="C76" s="16" t="s">
        <v>246</v>
      </c>
      <c r="D76" s="15" t="s">
        <v>76</v>
      </c>
      <c r="E76" s="10">
        <f>IFERROR(IF(ISBLANK(INDEX(Date_unitati!$S:$S,MATCH($B76,Date_unitati!$B:$B,0))),"-",INDEX(Date_unitati!$S:$S,MATCH($B76,Date_unitati!$B:$B,0))),"-")</f>
        <v>7.8333333333333304</v>
      </c>
      <c r="F76" s="10">
        <f>IFERROR(IF(ISBLANK(INDEX(Date_unitati!$T:$T,MATCH($B76,Date_unitati!$B:$B,0))),"-",INDEX(Date_unitati!$T:$T,MATCH($B76,Date_unitati!$B:$B,0))),"-")</f>
        <v>6.5</v>
      </c>
      <c r="G76" s="10">
        <f>IFERROR(IF(ISBLANK(INDEX(Date_unitati!$U:$U,MATCH($B76,Date_unitati!$B:$B,0))),"-",INDEX(Date_unitati!$U:$U,MATCH($B76,Date_unitati!$B:$B,0))),"-")</f>
        <v>6.3535714285714304</v>
      </c>
      <c r="H76" s="10">
        <f>IFERROR(IF(ISBLANK(INDEX(Date_unitati!$V:$V,MATCH($B76,Date_unitati!$B:$B,0))),"-",INDEX(Date_unitati!$V:$V,MATCH($B76,Date_unitati!$B:$B,0))),"-")</f>
        <v>7.09375</v>
      </c>
      <c r="I76" s="10">
        <f>IFERROR(IF(ISBLANK(INDEX(Date_unitati!$W:$W,MATCH($B76,Date_unitati!$B:$B,0))),"-",INDEX(Date_unitati!$W:$W,MATCH($B76,Date_unitati!$B:$B,0))),"-")</f>
        <v>7.29285714285714</v>
      </c>
      <c r="J76" s="10">
        <f>IFERROR(IF(ISBLANK(INDEX(Date_unitati!$X:$X,MATCH($B76,Date_unitati!$B:$B,0))),"-",INDEX(Date_unitati!$X:$X,MATCH($B76,Date_unitati!$B:$B,0))),"-")</f>
        <v>7.9187500000000002</v>
      </c>
      <c r="K76" s="10">
        <f>IFERROR(IF(ISBLANK(INDEX(Date_unitati!$Y:$Y,MATCH($B76,Date_unitati!$B:$B,0))),"-",INDEX(Date_unitati!$Y:$Y,MATCH($B76,Date_unitati!$B:$B,0))),"-")</f>
        <v>5.54285714285714</v>
      </c>
      <c r="L76" s="10">
        <f t="shared" si="2"/>
        <v>-2.29</v>
      </c>
    </row>
    <row r="77" spans="1:12" x14ac:dyDescent="0.2">
      <c r="A77" s="15">
        <v>74</v>
      </c>
      <c r="B77" s="16" t="s">
        <v>168</v>
      </c>
      <c r="C77" s="16" t="s">
        <v>169</v>
      </c>
      <c r="D77" s="15" t="s">
        <v>76</v>
      </c>
      <c r="E77" s="10">
        <f>IFERROR(IF(ISBLANK(INDEX(Date_unitati!$S:$S,MATCH($B77,Date_unitati!$B:$B,0))),"-",INDEX(Date_unitati!$S:$S,MATCH($B77,Date_unitati!$B:$B,0))),"-")</f>
        <v>7.6055555555555596</v>
      </c>
      <c r="F77" s="10">
        <f>IFERROR(IF(ISBLANK(INDEX(Date_unitati!$T:$T,MATCH($B77,Date_unitati!$B:$B,0))),"-",INDEX(Date_unitati!$T:$T,MATCH($B77,Date_unitati!$B:$B,0))),"-")</f>
        <v>6.9916666666666698</v>
      </c>
      <c r="G77" s="10">
        <f>IFERROR(IF(ISBLANK(INDEX(Date_unitati!$U:$U,MATCH($B77,Date_unitati!$B:$B,0))),"-",INDEX(Date_unitati!$U:$U,MATCH($B77,Date_unitati!$B:$B,0))),"-")</f>
        <v>5.7750000000000004</v>
      </c>
      <c r="H77" s="10">
        <f>IFERROR(IF(ISBLANK(INDEX(Date_unitati!$V:$V,MATCH($B77,Date_unitati!$B:$B,0))),"-",INDEX(Date_unitati!$V:$V,MATCH($B77,Date_unitati!$B:$B,0))),"-")</f>
        <v>5.7</v>
      </c>
      <c r="I77" s="10">
        <f>IFERROR(IF(ISBLANK(INDEX(Date_unitati!$W:$W,MATCH($B77,Date_unitati!$B:$B,0))),"-",INDEX(Date_unitati!$W:$W,MATCH($B77,Date_unitati!$B:$B,0))),"-")</f>
        <v>4.9000000000000004</v>
      </c>
      <c r="J77" s="10">
        <f>IFERROR(IF(ISBLANK(INDEX(Date_unitati!$X:$X,MATCH($B77,Date_unitati!$B:$B,0))),"-",INDEX(Date_unitati!$X:$X,MATCH($B77,Date_unitati!$B:$B,0))),"-")</f>
        <v>5.24444444444444</v>
      </c>
      <c r="K77" s="10">
        <f>IFERROR(IF(ISBLANK(INDEX(Date_unitati!$Y:$Y,MATCH($B77,Date_unitati!$B:$B,0))),"-",INDEX(Date_unitati!$Y:$Y,MATCH($B77,Date_unitati!$B:$B,0))),"-")</f>
        <v>5.5187499999999998</v>
      </c>
      <c r="L77" s="10">
        <f t="shared" si="2"/>
        <v>-2.09</v>
      </c>
    </row>
    <row r="78" spans="1:12" x14ac:dyDescent="0.2">
      <c r="A78" s="15">
        <v>75</v>
      </c>
      <c r="B78" s="16" t="s">
        <v>74</v>
      </c>
      <c r="C78" s="16" t="s">
        <v>75</v>
      </c>
      <c r="D78" s="15" t="s">
        <v>76</v>
      </c>
      <c r="E78" s="10">
        <f>IFERROR(IF(ISBLANK(INDEX(Date_unitati!$S:$S,MATCH($B78,Date_unitati!$B:$B,0))),"-",INDEX(Date_unitati!$S:$S,MATCH($B78,Date_unitati!$B:$B,0))),"-")</f>
        <v>6.2871794871794897</v>
      </c>
      <c r="F78" s="10">
        <f>IFERROR(IF(ISBLANK(INDEX(Date_unitati!$T:$T,MATCH($B78,Date_unitati!$B:$B,0))),"-",INDEX(Date_unitati!$T:$T,MATCH($B78,Date_unitati!$B:$B,0))),"-")</f>
        <v>5.7960000000000003</v>
      </c>
      <c r="G78" s="10">
        <f>IFERROR(IF(ISBLANK(INDEX(Date_unitati!$U:$U,MATCH($B78,Date_unitati!$B:$B,0))),"-",INDEX(Date_unitati!$U:$U,MATCH($B78,Date_unitati!$B:$B,0))),"-")</f>
        <v>6.9722222222222197</v>
      </c>
      <c r="H78" s="10">
        <f>IFERROR(IF(ISBLANK(INDEX(Date_unitati!$V:$V,MATCH($B78,Date_unitati!$B:$B,0))),"-",INDEX(Date_unitati!$V:$V,MATCH($B78,Date_unitati!$B:$B,0))),"-")</f>
        <v>6.9888888888888898</v>
      </c>
      <c r="I78" s="10">
        <f>IFERROR(IF(ISBLANK(INDEX(Date_unitati!$W:$W,MATCH($B78,Date_unitati!$B:$B,0))),"-",INDEX(Date_unitati!$W:$W,MATCH($B78,Date_unitati!$B:$B,0))),"-")</f>
        <v>5.1865384615384604</v>
      </c>
      <c r="J78" s="10">
        <f>IFERROR(IF(ISBLANK(INDEX(Date_unitati!$X:$X,MATCH($B78,Date_unitati!$B:$B,0))),"-",INDEX(Date_unitati!$X:$X,MATCH($B78,Date_unitati!$B:$B,0))),"-")</f>
        <v>6.0942857142857099</v>
      </c>
      <c r="K78" s="10">
        <f>IFERROR(IF(ISBLANK(INDEX(Date_unitati!$Y:$Y,MATCH($B78,Date_unitati!$B:$B,0))),"-",INDEX(Date_unitati!$Y:$Y,MATCH($B78,Date_unitati!$B:$B,0))),"-")</f>
        <v>5.4903225806451603</v>
      </c>
      <c r="L78" s="10">
        <f t="shared" si="2"/>
        <v>-0.8</v>
      </c>
    </row>
    <row r="79" spans="1:12" x14ac:dyDescent="0.2">
      <c r="A79" s="15">
        <v>76</v>
      </c>
      <c r="B79" s="16" t="s">
        <v>102</v>
      </c>
      <c r="C79" s="16" t="s">
        <v>103</v>
      </c>
      <c r="D79" s="15" t="s">
        <v>64</v>
      </c>
      <c r="E79" s="10">
        <f>IFERROR(IF(ISBLANK(INDEX(Date_unitati!$S:$S,MATCH($B79,Date_unitati!$B:$B,0))),"-",INDEX(Date_unitati!$S:$S,MATCH($B79,Date_unitati!$B:$B,0))),"-")</f>
        <v>5.9451923076923103</v>
      </c>
      <c r="F79" s="10">
        <f>IFERROR(IF(ISBLANK(INDEX(Date_unitati!$T:$T,MATCH($B79,Date_unitati!$B:$B,0))),"-",INDEX(Date_unitati!$T:$T,MATCH($B79,Date_unitati!$B:$B,0))),"-")</f>
        <v>5.4487804878048802</v>
      </c>
      <c r="G79" s="10">
        <f>IFERROR(IF(ISBLANK(INDEX(Date_unitati!$U:$U,MATCH($B79,Date_unitati!$B:$B,0))),"-",INDEX(Date_unitati!$U:$U,MATCH($B79,Date_unitati!$B:$B,0))),"-")</f>
        <v>6.4104651162790702</v>
      </c>
      <c r="H79" s="10">
        <f>IFERROR(IF(ISBLANK(INDEX(Date_unitati!$V:$V,MATCH($B79,Date_unitati!$B:$B,0))),"-",INDEX(Date_unitati!$V:$V,MATCH($B79,Date_unitati!$B:$B,0))),"-")</f>
        <v>5.19444444444445</v>
      </c>
      <c r="I79" s="10">
        <f>IFERROR(IF(ISBLANK(INDEX(Date_unitati!$W:$W,MATCH($B79,Date_unitati!$B:$B,0))),"-",INDEX(Date_unitati!$W:$W,MATCH($B79,Date_unitati!$B:$B,0))),"-")</f>
        <v>6.1622448979591802</v>
      </c>
      <c r="J79" s="10">
        <f>IFERROR(IF(ISBLANK(INDEX(Date_unitati!$X:$X,MATCH($B79,Date_unitati!$B:$B,0))),"-",INDEX(Date_unitati!$X:$X,MATCH($B79,Date_unitati!$B:$B,0))),"-")</f>
        <v>6.03571428571429</v>
      </c>
      <c r="K79" s="10">
        <f>IFERROR(IF(ISBLANK(INDEX(Date_unitati!$Y:$Y,MATCH($B79,Date_unitati!$B:$B,0))),"-",INDEX(Date_unitati!$Y:$Y,MATCH($B79,Date_unitati!$B:$B,0))),"-")</f>
        <v>5.4861111111111098</v>
      </c>
      <c r="L79" s="10">
        <f t="shared" si="2"/>
        <v>-0.46</v>
      </c>
    </row>
    <row r="80" spans="1:12" x14ac:dyDescent="0.2">
      <c r="A80" s="15">
        <v>77</v>
      </c>
      <c r="B80" s="16" t="s">
        <v>239</v>
      </c>
      <c r="C80" s="16" t="s">
        <v>240</v>
      </c>
      <c r="D80" s="15" t="s">
        <v>76</v>
      </c>
      <c r="E80" s="10">
        <f>IFERROR(IF(ISBLANK(INDEX(Date_unitati!$S:$S,MATCH($B80,Date_unitati!$B:$B,0))),"-",INDEX(Date_unitati!$S:$S,MATCH($B80,Date_unitati!$B:$B,0))),"-")</f>
        <v>6.8134615384615396</v>
      </c>
      <c r="F80" s="10">
        <f>IFERROR(IF(ISBLANK(INDEX(Date_unitati!$T:$T,MATCH($B80,Date_unitati!$B:$B,0))),"-",INDEX(Date_unitati!$T:$T,MATCH($B80,Date_unitati!$B:$B,0))),"-")</f>
        <v>5.5192307692307701</v>
      </c>
      <c r="G80" s="10">
        <f>IFERROR(IF(ISBLANK(INDEX(Date_unitati!$U:$U,MATCH($B80,Date_unitati!$B:$B,0))),"-",INDEX(Date_unitati!$U:$U,MATCH($B80,Date_unitati!$B:$B,0))),"-")</f>
        <v>5.6757575757575802</v>
      </c>
      <c r="H80" s="10">
        <f>IFERROR(IF(ISBLANK(INDEX(Date_unitati!$V:$V,MATCH($B80,Date_unitati!$B:$B,0))),"-",INDEX(Date_unitati!$V:$V,MATCH($B80,Date_unitati!$B:$B,0))),"-")</f>
        <v>5.0716666666666699</v>
      </c>
      <c r="I80" s="10">
        <f>IFERROR(IF(ISBLANK(INDEX(Date_unitati!$W:$W,MATCH($B80,Date_unitati!$B:$B,0))),"-",INDEX(Date_unitati!$W:$W,MATCH($B80,Date_unitati!$B:$B,0))),"-")</f>
        <v>5.6869565217391296</v>
      </c>
      <c r="J80" s="10">
        <f>IFERROR(IF(ISBLANK(INDEX(Date_unitati!$X:$X,MATCH($B80,Date_unitati!$B:$B,0))),"-",INDEX(Date_unitati!$X:$X,MATCH($B80,Date_unitati!$B:$B,0))),"-")</f>
        <v>6.1730769230769198</v>
      </c>
      <c r="K80" s="10">
        <f>IFERROR(IF(ISBLANK(INDEX(Date_unitati!$Y:$Y,MATCH($B80,Date_unitati!$B:$B,0))),"-",INDEX(Date_unitati!$Y:$Y,MATCH($B80,Date_unitati!$B:$B,0))),"-")</f>
        <v>5.4442622950819697</v>
      </c>
      <c r="L80" s="10">
        <f t="shared" si="2"/>
        <v>-1.37</v>
      </c>
    </row>
    <row r="81" spans="1:12" x14ac:dyDescent="0.2">
      <c r="A81" s="15">
        <v>78</v>
      </c>
      <c r="B81" s="16" t="s">
        <v>222</v>
      </c>
      <c r="C81" s="16" t="s">
        <v>223</v>
      </c>
      <c r="D81" s="15" t="s">
        <v>76</v>
      </c>
      <c r="E81" s="10">
        <f>IFERROR(IF(ISBLANK(INDEX(Date_unitati!$S:$S,MATCH($B81,Date_unitati!$B:$B,0))),"-",INDEX(Date_unitati!$S:$S,MATCH($B81,Date_unitati!$B:$B,0))),"-")</f>
        <v>4.4791666666666696</v>
      </c>
      <c r="F81" s="10">
        <f>IFERROR(IF(ISBLANK(INDEX(Date_unitati!$T:$T,MATCH($B81,Date_unitati!$B:$B,0))),"-",INDEX(Date_unitati!$T:$T,MATCH($B81,Date_unitati!$B:$B,0))),"-")</f>
        <v>6.2218749999999998</v>
      </c>
      <c r="G81" s="10">
        <f>IFERROR(IF(ISBLANK(INDEX(Date_unitati!$U:$U,MATCH($B81,Date_unitati!$B:$B,0))),"-",INDEX(Date_unitati!$U:$U,MATCH($B81,Date_unitati!$B:$B,0))),"-")</f>
        <v>5.9550000000000001</v>
      </c>
      <c r="H81" s="10">
        <f>IFERROR(IF(ISBLANK(INDEX(Date_unitati!$V:$V,MATCH($B81,Date_unitati!$B:$B,0))),"-",INDEX(Date_unitati!$V:$V,MATCH($B81,Date_unitati!$B:$B,0))),"-")</f>
        <v>5.2944444444444398</v>
      </c>
      <c r="I81" s="10">
        <f>IFERROR(IF(ISBLANK(INDEX(Date_unitati!$W:$W,MATCH($B81,Date_unitati!$B:$B,0))),"-",INDEX(Date_unitati!$W:$W,MATCH($B81,Date_unitati!$B:$B,0))),"-")</f>
        <v>4.8153846153846196</v>
      </c>
      <c r="J81" s="10">
        <f>IFERROR(IF(ISBLANK(INDEX(Date_unitati!$X:$X,MATCH($B81,Date_unitati!$B:$B,0))),"-",INDEX(Date_unitati!$X:$X,MATCH($B81,Date_unitati!$B:$B,0))),"-")</f>
        <v>4</v>
      </c>
      <c r="K81" s="10">
        <f>IFERROR(IF(ISBLANK(INDEX(Date_unitati!$Y:$Y,MATCH($B81,Date_unitati!$B:$B,0))),"-",INDEX(Date_unitati!$Y:$Y,MATCH($B81,Date_unitati!$B:$B,0))),"-")</f>
        <v>5.4375</v>
      </c>
      <c r="L81" s="10">
        <f t="shared" si="2"/>
        <v>0.96</v>
      </c>
    </row>
    <row r="82" spans="1:12" x14ac:dyDescent="0.2">
      <c r="A82" s="15">
        <v>79</v>
      </c>
      <c r="B82" s="16" t="s">
        <v>158</v>
      </c>
      <c r="C82" s="16" t="s">
        <v>103</v>
      </c>
      <c r="D82" s="15" t="s">
        <v>64</v>
      </c>
      <c r="E82" s="10">
        <f>IFERROR(IF(ISBLANK(INDEX(Date_unitati!$S:$S,MATCH($B82,Date_unitati!$B:$B,0))),"-",INDEX(Date_unitati!$S:$S,MATCH($B82,Date_unitati!$B:$B,0))),"-")</f>
        <v>5.1370967741935498</v>
      </c>
      <c r="F82" s="10">
        <f>IFERROR(IF(ISBLANK(INDEX(Date_unitati!$T:$T,MATCH($B82,Date_unitati!$B:$B,0))),"-",INDEX(Date_unitati!$T:$T,MATCH($B82,Date_unitati!$B:$B,0))),"-")</f>
        <v>5.6012500000000003</v>
      </c>
      <c r="G82" s="10">
        <f>IFERROR(IF(ISBLANK(INDEX(Date_unitati!$U:$U,MATCH($B82,Date_unitati!$B:$B,0))),"-",INDEX(Date_unitati!$U:$U,MATCH($B82,Date_unitati!$B:$B,0))),"-")</f>
        <v>5.78857142857143</v>
      </c>
      <c r="H82" s="10">
        <f>IFERROR(IF(ISBLANK(INDEX(Date_unitati!$V:$V,MATCH($B82,Date_unitati!$B:$B,0))),"-",INDEX(Date_unitati!$V:$V,MATCH($B82,Date_unitati!$B:$B,0))),"-")</f>
        <v>4.0134615384615397</v>
      </c>
      <c r="I82" s="10">
        <f>IFERROR(IF(ISBLANK(INDEX(Date_unitati!$W:$W,MATCH($B82,Date_unitati!$B:$B,0))),"-",INDEX(Date_unitati!$W:$W,MATCH($B82,Date_unitati!$B:$B,0))),"-")</f>
        <v>5.7636363636363601</v>
      </c>
      <c r="J82" s="10">
        <f>IFERROR(IF(ISBLANK(INDEX(Date_unitati!$X:$X,MATCH($B82,Date_unitati!$B:$B,0))),"-",INDEX(Date_unitati!$X:$X,MATCH($B82,Date_unitati!$B:$B,0))),"-")</f>
        <v>6.0018518518518498</v>
      </c>
      <c r="K82" s="10">
        <f>IFERROR(IF(ISBLANK(INDEX(Date_unitati!$Y:$Y,MATCH($B82,Date_unitati!$B:$B,0))),"-",INDEX(Date_unitati!$Y:$Y,MATCH($B82,Date_unitati!$B:$B,0))),"-")</f>
        <v>5.3757575757575804</v>
      </c>
      <c r="L82" s="10">
        <f t="shared" si="2"/>
        <v>0.24</v>
      </c>
    </row>
    <row r="83" spans="1:12" x14ac:dyDescent="0.2">
      <c r="A83" s="15">
        <v>80</v>
      </c>
      <c r="B83" s="16" t="s">
        <v>224</v>
      </c>
      <c r="C83" s="16" t="s">
        <v>225</v>
      </c>
      <c r="D83" s="15" t="s">
        <v>76</v>
      </c>
      <c r="E83" s="10">
        <f>IFERROR(IF(ISBLANK(INDEX(Date_unitati!$S:$S,MATCH($B83,Date_unitati!$B:$B,0))),"-",INDEX(Date_unitati!$S:$S,MATCH($B83,Date_unitati!$B:$B,0))),"-")</f>
        <v>8.3000000000000007</v>
      </c>
      <c r="F83" s="10" t="str">
        <f>IFERROR(IF(ISBLANK(INDEX(Date_unitati!$T:$T,MATCH($B83,Date_unitati!$B:$B,0))),"-",INDEX(Date_unitati!$T:$T,MATCH($B83,Date_unitati!$B:$B,0))),"-")</f>
        <v>-</v>
      </c>
      <c r="G83" s="10">
        <f>IFERROR(IF(ISBLANK(INDEX(Date_unitati!$U:$U,MATCH($B83,Date_unitati!$B:$B,0))),"-",INDEX(Date_unitati!$U:$U,MATCH($B83,Date_unitati!$B:$B,0))),"-")</f>
        <v>4.6500000000000004</v>
      </c>
      <c r="H83" s="10">
        <f>IFERROR(IF(ISBLANK(INDEX(Date_unitati!$V:$V,MATCH($B83,Date_unitati!$B:$B,0))),"-",INDEX(Date_unitati!$V:$V,MATCH($B83,Date_unitati!$B:$B,0))),"-")</f>
        <v>3.5625</v>
      </c>
      <c r="I83" s="10">
        <f>IFERROR(IF(ISBLANK(INDEX(Date_unitati!$W:$W,MATCH($B83,Date_unitati!$B:$B,0))),"-",INDEX(Date_unitati!$W:$W,MATCH($B83,Date_unitati!$B:$B,0))),"-")</f>
        <v>6.0388888888888896</v>
      </c>
      <c r="J83" s="10">
        <f>IFERROR(IF(ISBLANK(INDEX(Date_unitati!$X:$X,MATCH($B83,Date_unitati!$B:$B,0))),"-",INDEX(Date_unitati!$X:$X,MATCH($B83,Date_unitati!$B:$B,0))),"-")</f>
        <v>7.04</v>
      </c>
      <c r="K83" s="10">
        <f>IFERROR(IF(ISBLANK(INDEX(Date_unitati!$Y:$Y,MATCH($B83,Date_unitati!$B:$B,0))),"-",INDEX(Date_unitati!$Y:$Y,MATCH($B83,Date_unitati!$B:$B,0))),"-")</f>
        <v>5.3636363636363598</v>
      </c>
      <c r="L83" s="10">
        <f t="shared" si="2"/>
        <v>-2.94</v>
      </c>
    </row>
    <row r="84" spans="1:12" x14ac:dyDescent="0.2">
      <c r="A84" s="15">
        <v>81</v>
      </c>
      <c r="B84" s="16" t="s">
        <v>86</v>
      </c>
      <c r="C84" s="16" t="s">
        <v>87</v>
      </c>
      <c r="D84" s="15" t="s">
        <v>76</v>
      </c>
      <c r="E84" s="10">
        <f>IFERROR(IF(ISBLANK(INDEX(Date_unitati!$S:$S,MATCH($B84,Date_unitati!$B:$B,0))),"-",INDEX(Date_unitati!$S:$S,MATCH($B84,Date_unitati!$B:$B,0))),"-")</f>
        <v>6.7590909090909097</v>
      </c>
      <c r="F84" s="10">
        <f>IFERROR(IF(ISBLANK(INDEX(Date_unitati!$T:$T,MATCH($B84,Date_unitati!$B:$B,0))),"-",INDEX(Date_unitati!$T:$T,MATCH($B84,Date_unitati!$B:$B,0))),"-")</f>
        <v>6.15</v>
      </c>
      <c r="G84" s="10">
        <f>IFERROR(IF(ISBLANK(INDEX(Date_unitati!$U:$U,MATCH($B84,Date_unitati!$B:$B,0))),"-",INDEX(Date_unitati!$U:$U,MATCH($B84,Date_unitati!$B:$B,0))),"-")</f>
        <v>5.85</v>
      </c>
      <c r="H84" s="10">
        <f>IFERROR(IF(ISBLANK(INDEX(Date_unitati!$V:$V,MATCH($B84,Date_unitati!$B:$B,0))),"-",INDEX(Date_unitati!$V:$V,MATCH($B84,Date_unitati!$B:$B,0))),"-")</f>
        <v>4.1791666666666698</v>
      </c>
      <c r="I84" s="10">
        <f>IFERROR(IF(ISBLANK(INDEX(Date_unitati!$W:$W,MATCH($B84,Date_unitati!$B:$B,0))),"-",INDEX(Date_unitati!$W:$W,MATCH($B84,Date_unitati!$B:$B,0))),"-")</f>
        <v>6.2272727272727302</v>
      </c>
      <c r="J84" s="10">
        <f>IFERROR(IF(ISBLANK(INDEX(Date_unitati!$X:$X,MATCH($B84,Date_unitati!$B:$B,0))),"-",INDEX(Date_unitati!$X:$X,MATCH($B84,Date_unitati!$B:$B,0))),"-")</f>
        <v>5.0999999999999996</v>
      </c>
      <c r="K84" s="10">
        <f>IFERROR(IF(ISBLANK(INDEX(Date_unitati!$Y:$Y,MATCH($B84,Date_unitati!$B:$B,0))),"-",INDEX(Date_unitati!$Y:$Y,MATCH($B84,Date_unitati!$B:$B,0))),"-")</f>
        <v>5.3187499999999996</v>
      </c>
      <c r="L84" s="10">
        <f t="shared" si="2"/>
        <v>-1.44</v>
      </c>
    </row>
    <row r="85" spans="1:12" x14ac:dyDescent="0.2">
      <c r="A85" s="15">
        <v>82</v>
      </c>
      <c r="B85" s="16" t="s">
        <v>145</v>
      </c>
      <c r="C85" s="16" t="s">
        <v>66</v>
      </c>
      <c r="D85" s="15" t="s">
        <v>64</v>
      </c>
      <c r="E85" s="10">
        <f>IFERROR(IF(ISBLANK(INDEX(Date_unitati!$S:$S,MATCH($B85,Date_unitati!$B:$B,0))),"-",INDEX(Date_unitati!$S:$S,MATCH($B85,Date_unitati!$B:$B,0))),"-")</f>
        <v>5.3954545454545499</v>
      </c>
      <c r="F85" s="10">
        <f>IFERROR(IF(ISBLANK(INDEX(Date_unitati!$T:$T,MATCH($B85,Date_unitati!$B:$B,0))),"-",INDEX(Date_unitati!$T:$T,MATCH($B85,Date_unitati!$B:$B,0))),"-")</f>
        <v>5.97</v>
      </c>
      <c r="G85" s="10">
        <f>IFERROR(IF(ISBLANK(INDEX(Date_unitati!$U:$U,MATCH($B85,Date_unitati!$B:$B,0))),"-",INDEX(Date_unitati!$U:$U,MATCH($B85,Date_unitati!$B:$B,0))),"-")</f>
        <v>6.0678571428571404</v>
      </c>
      <c r="H85" s="10">
        <f>IFERROR(IF(ISBLANK(INDEX(Date_unitati!$V:$V,MATCH($B85,Date_unitati!$B:$B,0))),"-",INDEX(Date_unitati!$V:$V,MATCH($B85,Date_unitati!$B:$B,0))),"-")</f>
        <v>4.6714285714285699</v>
      </c>
      <c r="I85" s="10">
        <f>IFERROR(IF(ISBLANK(INDEX(Date_unitati!$W:$W,MATCH($B85,Date_unitati!$B:$B,0))),"-",INDEX(Date_unitati!$W:$W,MATCH($B85,Date_unitati!$B:$B,0))),"-")</f>
        <v>5.4111111111111097</v>
      </c>
      <c r="J85" s="10">
        <f>IFERROR(IF(ISBLANK(INDEX(Date_unitati!$X:$X,MATCH($B85,Date_unitati!$B:$B,0))),"-",INDEX(Date_unitati!$X:$X,MATCH($B85,Date_unitati!$B:$B,0))),"-")</f>
        <v>4.6805555555555598</v>
      </c>
      <c r="K85" s="10">
        <f>IFERROR(IF(ISBLANK(INDEX(Date_unitati!$Y:$Y,MATCH($B85,Date_unitati!$B:$B,0))),"-",INDEX(Date_unitati!$Y:$Y,MATCH($B85,Date_unitati!$B:$B,0))),"-")</f>
        <v>5.2617647058823502</v>
      </c>
      <c r="L85" s="10">
        <f t="shared" si="2"/>
        <v>-0.13</v>
      </c>
    </row>
    <row r="86" spans="1:12" x14ac:dyDescent="0.2">
      <c r="A86" s="15">
        <v>83</v>
      </c>
      <c r="B86" s="16" t="s">
        <v>159</v>
      </c>
      <c r="C86" s="16" t="s">
        <v>160</v>
      </c>
      <c r="D86" s="15" t="s">
        <v>76</v>
      </c>
      <c r="E86" s="10">
        <f>IFERROR(IF(ISBLANK(INDEX(Date_unitati!$S:$S,MATCH($B86,Date_unitati!$B:$B,0))),"-",INDEX(Date_unitati!$S:$S,MATCH($B86,Date_unitati!$B:$B,0))),"-")</f>
        <v>5.9777777777777796</v>
      </c>
      <c r="F86" s="10">
        <f>IFERROR(IF(ISBLANK(INDEX(Date_unitati!$T:$T,MATCH($B86,Date_unitati!$B:$B,0))),"-",INDEX(Date_unitati!$T:$T,MATCH($B86,Date_unitati!$B:$B,0))),"-")</f>
        <v>5.1829999999999998</v>
      </c>
      <c r="G86" s="10">
        <f>IFERROR(IF(ISBLANK(INDEX(Date_unitati!$U:$U,MATCH($B86,Date_unitati!$B:$B,0))),"-",INDEX(Date_unitati!$U:$U,MATCH($B86,Date_unitati!$B:$B,0))),"-")</f>
        <v>4.5607142857142904</v>
      </c>
      <c r="H86" s="10">
        <f>IFERROR(IF(ISBLANK(INDEX(Date_unitati!$V:$V,MATCH($B86,Date_unitati!$B:$B,0))),"-",INDEX(Date_unitati!$V:$V,MATCH($B86,Date_unitati!$B:$B,0))),"-")</f>
        <v>4.5916666666666703</v>
      </c>
      <c r="I86" s="10">
        <f>IFERROR(IF(ISBLANK(INDEX(Date_unitati!$W:$W,MATCH($B86,Date_unitati!$B:$B,0))),"-",INDEX(Date_unitati!$W:$W,MATCH($B86,Date_unitati!$B:$B,0))),"-")</f>
        <v>5.3125</v>
      </c>
      <c r="J86" s="10">
        <f>IFERROR(IF(ISBLANK(INDEX(Date_unitati!$X:$X,MATCH($B86,Date_unitati!$B:$B,0))),"-",INDEX(Date_unitati!$X:$X,MATCH($B86,Date_unitati!$B:$B,0))),"-")</f>
        <v>5.25</v>
      </c>
      <c r="K86" s="10">
        <f>IFERROR(IF(ISBLANK(INDEX(Date_unitati!$Y:$Y,MATCH($B86,Date_unitati!$B:$B,0))),"-",INDEX(Date_unitati!$Y:$Y,MATCH($B86,Date_unitati!$B:$B,0))),"-")</f>
        <v>5.1615384615384601</v>
      </c>
      <c r="L86" s="10">
        <f t="shared" si="2"/>
        <v>-0.82</v>
      </c>
    </row>
    <row r="87" spans="1:12" x14ac:dyDescent="0.2">
      <c r="A87" s="15">
        <v>84</v>
      </c>
      <c r="B87" s="16" t="s">
        <v>232</v>
      </c>
      <c r="C87" s="16" t="s">
        <v>233</v>
      </c>
      <c r="D87" s="15" t="s">
        <v>76</v>
      </c>
      <c r="E87" s="10">
        <f>IFERROR(IF(ISBLANK(INDEX(Date_unitati!$S:$S,MATCH($B87,Date_unitati!$B:$B,0))),"-",INDEX(Date_unitati!$S:$S,MATCH($B87,Date_unitati!$B:$B,0))),"-")</f>
        <v>5.665</v>
      </c>
      <c r="F87" s="10">
        <f>IFERROR(IF(ISBLANK(INDEX(Date_unitati!$T:$T,MATCH($B87,Date_unitati!$B:$B,0))),"-",INDEX(Date_unitati!$T:$T,MATCH($B87,Date_unitati!$B:$B,0))),"-")</f>
        <v>5.93</v>
      </c>
      <c r="G87" s="10">
        <f>IFERROR(IF(ISBLANK(INDEX(Date_unitati!$U:$U,MATCH($B87,Date_unitati!$B:$B,0))),"-",INDEX(Date_unitati!$U:$U,MATCH($B87,Date_unitati!$B:$B,0))),"-")</f>
        <v>5.8604166666666702</v>
      </c>
      <c r="H87" s="10">
        <f>IFERROR(IF(ISBLANK(INDEX(Date_unitati!$V:$V,MATCH($B87,Date_unitati!$B:$B,0))),"-",INDEX(Date_unitati!$V:$V,MATCH($B87,Date_unitati!$B:$B,0))),"-")</f>
        <v>4.9620689655172399</v>
      </c>
      <c r="I87" s="10">
        <f>IFERROR(IF(ISBLANK(INDEX(Date_unitati!$W:$W,MATCH($B87,Date_unitati!$B:$B,0))),"-",INDEX(Date_unitati!$W:$W,MATCH($B87,Date_unitati!$B:$B,0))),"-")</f>
        <v>4.99861111111111</v>
      </c>
      <c r="J87" s="10">
        <f>IFERROR(IF(ISBLANK(INDEX(Date_unitati!$X:$X,MATCH($B87,Date_unitati!$B:$B,0))),"-",INDEX(Date_unitati!$X:$X,MATCH($B87,Date_unitati!$B:$B,0))),"-")</f>
        <v>5.9902777777777798</v>
      </c>
      <c r="K87" s="10">
        <f>IFERROR(IF(ISBLANK(INDEX(Date_unitati!$Y:$Y,MATCH($B87,Date_unitati!$B:$B,0))),"-",INDEX(Date_unitati!$Y:$Y,MATCH($B87,Date_unitati!$B:$B,0))),"-")</f>
        <v>5.1217948717948696</v>
      </c>
      <c r="L87" s="10">
        <f t="shared" si="2"/>
        <v>-0.54</v>
      </c>
    </row>
    <row r="88" spans="1:12" x14ac:dyDescent="0.2">
      <c r="A88" s="15">
        <v>85</v>
      </c>
      <c r="B88" s="16" t="s">
        <v>220</v>
      </c>
      <c r="C88" s="16" t="s">
        <v>221</v>
      </c>
      <c r="D88" s="15" t="s">
        <v>76</v>
      </c>
      <c r="E88" s="10">
        <f>IFERROR(IF(ISBLANK(INDEX(Date_unitati!$S:$S,MATCH($B88,Date_unitati!$B:$B,0))),"-",INDEX(Date_unitati!$S:$S,MATCH($B88,Date_unitati!$B:$B,0))),"-")</f>
        <v>4.26</v>
      </c>
      <c r="F88" s="10">
        <f>IFERROR(IF(ISBLANK(INDEX(Date_unitati!$T:$T,MATCH($B88,Date_unitati!$B:$B,0))),"-",INDEX(Date_unitati!$T:$T,MATCH($B88,Date_unitati!$B:$B,0))),"-")</f>
        <v>4.7985714285714298</v>
      </c>
      <c r="G88" s="10" t="str">
        <f>IFERROR(IF(ISBLANK(INDEX(Date_unitati!$U:$U,MATCH($B88,Date_unitati!$B:$B,0))),"-",INDEX(Date_unitati!$U:$U,MATCH($B88,Date_unitati!$B:$B,0))),"-")</f>
        <v>-</v>
      </c>
      <c r="H88" s="10">
        <f>IFERROR(IF(ISBLANK(INDEX(Date_unitati!$V:$V,MATCH($B88,Date_unitati!$B:$B,0))),"-",INDEX(Date_unitati!$V:$V,MATCH($B88,Date_unitati!$B:$B,0))),"-")</f>
        <v>5.35</v>
      </c>
      <c r="I88" s="10">
        <f>IFERROR(IF(ISBLANK(INDEX(Date_unitati!$W:$W,MATCH($B88,Date_unitati!$B:$B,0))),"-",INDEX(Date_unitati!$W:$W,MATCH($B88,Date_unitati!$B:$B,0))),"-")</f>
        <v>3.95</v>
      </c>
      <c r="J88" s="10">
        <f>IFERROR(IF(ISBLANK(INDEX(Date_unitati!$X:$X,MATCH($B88,Date_unitati!$B:$B,0))),"-",INDEX(Date_unitati!$X:$X,MATCH($B88,Date_unitati!$B:$B,0))),"-")</f>
        <v>5.4166666666666696</v>
      </c>
      <c r="K88" s="10">
        <f>IFERROR(IF(ISBLANK(INDEX(Date_unitati!$Y:$Y,MATCH($B88,Date_unitati!$B:$B,0))),"-",INDEX(Date_unitati!$Y:$Y,MATCH($B88,Date_unitati!$B:$B,0))),"-")</f>
        <v>5.0999999999999996</v>
      </c>
      <c r="L88" s="10">
        <f t="shared" si="2"/>
        <v>0.84</v>
      </c>
    </row>
    <row r="89" spans="1:12" x14ac:dyDescent="0.2">
      <c r="A89" s="15">
        <v>86</v>
      </c>
      <c r="B89" s="16" t="s">
        <v>89</v>
      </c>
      <c r="C89" s="16" t="s">
        <v>63</v>
      </c>
      <c r="D89" s="15" t="s">
        <v>64</v>
      </c>
      <c r="E89" s="10" t="str">
        <f>IFERROR(IF(ISBLANK(INDEX(Date_unitati!$S:$S,MATCH($B89,Date_unitati!$B:$B,0))),"-",INDEX(Date_unitati!$S:$S,MATCH($B89,Date_unitati!$B:$B,0))),"-")</f>
        <v>-</v>
      </c>
      <c r="F89" s="10" t="str">
        <f>IFERROR(IF(ISBLANK(INDEX(Date_unitati!$T:$T,MATCH($B89,Date_unitati!$B:$B,0))),"-",INDEX(Date_unitati!$T:$T,MATCH($B89,Date_unitati!$B:$B,0))),"-")</f>
        <v>-</v>
      </c>
      <c r="G89" s="10" t="str">
        <f>IFERROR(IF(ISBLANK(INDEX(Date_unitati!$U:$U,MATCH($B89,Date_unitati!$B:$B,0))),"-",INDEX(Date_unitati!$U:$U,MATCH($B89,Date_unitati!$B:$B,0))),"-")</f>
        <v>-</v>
      </c>
      <c r="H89" s="10">
        <f>IFERROR(IF(ISBLANK(INDEX(Date_unitati!$V:$V,MATCH($B89,Date_unitati!$B:$B,0))),"-",INDEX(Date_unitati!$V:$V,MATCH($B89,Date_unitati!$B:$B,0))),"-")</f>
        <v>5.1100000000000003</v>
      </c>
      <c r="I89" s="10">
        <f>IFERROR(IF(ISBLANK(INDEX(Date_unitati!$W:$W,MATCH($B89,Date_unitati!$B:$B,0))),"-",INDEX(Date_unitati!$W:$W,MATCH($B89,Date_unitati!$B:$B,0))),"-")</f>
        <v>4.17</v>
      </c>
      <c r="J89" s="10">
        <f>IFERROR(IF(ISBLANK(INDEX(Date_unitati!$X:$X,MATCH($B89,Date_unitati!$B:$B,0))),"-",INDEX(Date_unitati!$X:$X,MATCH($B89,Date_unitati!$B:$B,0))),"-")</f>
        <v>4.4964285714285701</v>
      </c>
      <c r="K89" s="10">
        <f>IFERROR(IF(ISBLANK(INDEX(Date_unitati!$Y:$Y,MATCH($B89,Date_unitati!$B:$B,0))),"-",INDEX(Date_unitati!$Y:$Y,MATCH($B89,Date_unitati!$B:$B,0))),"-")</f>
        <v>5.0125000000000002</v>
      </c>
      <c r="L89" s="10" t="str">
        <f t="shared" si="2"/>
        <v>-</v>
      </c>
    </row>
    <row r="90" spans="1:12" x14ac:dyDescent="0.2">
      <c r="A90" s="15">
        <v>87</v>
      </c>
      <c r="B90" s="16" t="s">
        <v>198</v>
      </c>
      <c r="C90" s="16" t="s">
        <v>199</v>
      </c>
      <c r="D90" s="15" t="s">
        <v>76</v>
      </c>
      <c r="E90" s="10">
        <f>IFERROR(IF(ISBLANK(INDEX(Date_unitati!$S:$S,MATCH($B90,Date_unitati!$B:$B,0))),"-",INDEX(Date_unitati!$S:$S,MATCH($B90,Date_unitati!$B:$B,0))),"-")</f>
        <v>5.05833333333333</v>
      </c>
      <c r="F90" s="10">
        <f>IFERROR(IF(ISBLANK(INDEX(Date_unitati!$T:$T,MATCH($B90,Date_unitati!$B:$B,0))),"-",INDEX(Date_unitati!$T:$T,MATCH($B90,Date_unitati!$B:$B,0))),"-")</f>
        <v>6.0333333333333297</v>
      </c>
      <c r="G90" s="10">
        <f>IFERROR(IF(ISBLANK(INDEX(Date_unitati!$U:$U,MATCH($B90,Date_unitati!$B:$B,0))),"-",INDEX(Date_unitati!$U:$U,MATCH($B90,Date_unitati!$B:$B,0))),"-")</f>
        <v>5.4166666666666696</v>
      </c>
      <c r="H90" s="10">
        <f>IFERROR(IF(ISBLANK(INDEX(Date_unitati!$V:$V,MATCH($B90,Date_unitati!$B:$B,0))),"-",INDEX(Date_unitati!$V:$V,MATCH($B90,Date_unitati!$B:$B,0))),"-")</f>
        <v>4.72</v>
      </c>
      <c r="I90" s="10">
        <f>IFERROR(IF(ISBLANK(INDEX(Date_unitati!$W:$W,MATCH($B90,Date_unitati!$B:$B,0))),"-",INDEX(Date_unitati!$W:$W,MATCH($B90,Date_unitati!$B:$B,0))),"-")</f>
        <v>4.9124999999999996</v>
      </c>
      <c r="J90" s="10">
        <f>IFERROR(IF(ISBLANK(INDEX(Date_unitati!$X:$X,MATCH($B90,Date_unitati!$B:$B,0))),"-",INDEX(Date_unitati!$X:$X,MATCH($B90,Date_unitati!$B:$B,0))),"-")</f>
        <v>5.4</v>
      </c>
      <c r="K90" s="10">
        <f>IFERROR(IF(ISBLANK(INDEX(Date_unitati!$Y:$Y,MATCH($B90,Date_unitati!$B:$B,0))),"-",INDEX(Date_unitati!$Y:$Y,MATCH($B90,Date_unitati!$B:$B,0))),"-")</f>
        <v>4.9555555555555602</v>
      </c>
      <c r="L90" s="10">
        <f t="shared" si="2"/>
        <v>-0.1</v>
      </c>
    </row>
    <row r="91" spans="1:12" x14ac:dyDescent="0.2">
      <c r="A91" s="15">
        <v>88</v>
      </c>
      <c r="B91" s="16" t="s">
        <v>123</v>
      </c>
      <c r="C91" s="16" t="s">
        <v>124</v>
      </c>
      <c r="D91" s="15" t="s">
        <v>76</v>
      </c>
      <c r="E91" s="10">
        <f>IFERROR(IF(ISBLANK(INDEX(Date_unitati!$S:$S,MATCH($B91,Date_unitati!$B:$B,0))),"-",INDEX(Date_unitati!$S:$S,MATCH($B91,Date_unitati!$B:$B,0))),"-")</f>
        <v>8.1261904761904802</v>
      </c>
      <c r="F91" s="10">
        <f>IFERROR(IF(ISBLANK(INDEX(Date_unitati!$T:$T,MATCH($B91,Date_unitati!$B:$B,0))),"-",INDEX(Date_unitati!$T:$T,MATCH($B91,Date_unitati!$B:$B,0))),"-")</f>
        <v>5.9235294117647097</v>
      </c>
      <c r="G91" s="10">
        <f>IFERROR(IF(ISBLANK(INDEX(Date_unitati!$U:$U,MATCH($B91,Date_unitati!$B:$B,0))),"-",INDEX(Date_unitati!$U:$U,MATCH($B91,Date_unitati!$B:$B,0))),"-")</f>
        <v>5.6375000000000002</v>
      </c>
      <c r="H91" s="10">
        <f>IFERROR(IF(ISBLANK(INDEX(Date_unitati!$V:$V,MATCH($B91,Date_unitati!$B:$B,0))),"-",INDEX(Date_unitati!$V:$V,MATCH($B91,Date_unitati!$B:$B,0))),"-")</f>
        <v>5.43</v>
      </c>
      <c r="I91" s="10">
        <f>IFERROR(IF(ISBLANK(INDEX(Date_unitati!$W:$W,MATCH($B91,Date_unitati!$B:$B,0))),"-",INDEX(Date_unitati!$W:$W,MATCH($B91,Date_unitati!$B:$B,0))),"-")</f>
        <v>4.5</v>
      </c>
      <c r="J91" s="10">
        <f>IFERROR(IF(ISBLANK(INDEX(Date_unitati!$X:$X,MATCH($B91,Date_unitati!$B:$B,0))),"-",INDEX(Date_unitati!$X:$X,MATCH($B91,Date_unitati!$B:$B,0))),"-")</f>
        <v>6.8666666666666698</v>
      </c>
      <c r="K91" s="10">
        <f>IFERROR(IF(ISBLANK(INDEX(Date_unitati!$Y:$Y,MATCH($B91,Date_unitati!$B:$B,0))),"-",INDEX(Date_unitati!$Y:$Y,MATCH($B91,Date_unitati!$B:$B,0))),"-")</f>
        <v>4.9375</v>
      </c>
      <c r="L91" s="10">
        <f t="shared" si="2"/>
        <v>-3.19</v>
      </c>
    </row>
    <row r="92" spans="1:12" x14ac:dyDescent="0.2">
      <c r="A92" s="15">
        <v>89</v>
      </c>
      <c r="B92" s="16" t="s">
        <v>78</v>
      </c>
      <c r="C92" s="16" t="s">
        <v>66</v>
      </c>
      <c r="D92" s="15" t="s">
        <v>64</v>
      </c>
      <c r="E92" s="10">
        <f>IFERROR(IF(ISBLANK(INDEX(Date_unitati!$S:$S,MATCH($B92,Date_unitati!$B:$B,0))),"-",INDEX(Date_unitati!$S:$S,MATCH($B92,Date_unitati!$B:$B,0))),"-")</f>
        <v>5.9855555555555604</v>
      </c>
      <c r="F92" s="10">
        <f>IFERROR(IF(ISBLANK(INDEX(Date_unitati!$T:$T,MATCH($B92,Date_unitati!$B:$B,0))),"-",INDEX(Date_unitati!$T:$T,MATCH($B92,Date_unitati!$B:$B,0))),"-")</f>
        <v>5.3662162162162197</v>
      </c>
      <c r="G92" s="10">
        <f>IFERROR(IF(ISBLANK(INDEX(Date_unitati!$U:$U,MATCH($B92,Date_unitati!$B:$B,0))),"-",INDEX(Date_unitati!$U:$U,MATCH($B92,Date_unitati!$B:$B,0))),"-")</f>
        <v>4.6542857142857201</v>
      </c>
      <c r="H92" s="10">
        <f>IFERROR(IF(ISBLANK(INDEX(Date_unitati!$V:$V,MATCH($B92,Date_unitati!$B:$B,0))),"-",INDEX(Date_unitati!$V:$V,MATCH($B92,Date_unitati!$B:$B,0))),"-")</f>
        <v>5.0080645161290303</v>
      </c>
      <c r="I92" s="10">
        <f>IFERROR(IF(ISBLANK(INDEX(Date_unitati!$W:$W,MATCH($B92,Date_unitati!$B:$B,0))),"-",INDEX(Date_unitati!$W:$W,MATCH($B92,Date_unitati!$B:$B,0))),"-")</f>
        <v>5.18</v>
      </c>
      <c r="J92" s="10">
        <f>IFERROR(IF(ISBLANK(INDEX(Date_unitati!$X:$X,MATCH($B92,Date_unitati!$B:$B,0))),"-",INDEX(Date_unitati!$X:$X,MATCH($B92,Date_unitati!$B:$B,0))),"-")</f>
        <v>6.0328947368421098</v>
      </c>
      <c r="K92" s="10">
        <f>IFERROR(IF(ISBLANK(INDEX(Date_unitati!$Y:$Y,MATCH($B92,Date_unitati!$B:$B,0))),"-",INDEX(Date_unitati!$Y:$Y,MATCH($B92,Date_unitati!$B:$B,0))),"-")</f>
        <v>4.9111111111111097</v>
      </c>
      <c r="L92" s="10">
        <f t="shared" si="2"/>
        <v>-1.07</v>
      </c>
    </row>
    <row r="93" spans="1:12" x14ac:dyDescent="0.2">
      <c r="A93" s="15">
        <v>90</v>
      </c>
      <c r="B93" s="16" t="s">
        <v>251</v>
      </c>
      <c r="C93" s="16" t="s">
        <v>252</v>
      </c>
      <c r="D93" s="15" t="s">
        <v>76</v>
      </c>
      <c r="E93" s="10">
        <f>IFERROR(IF(ISBLANK(INDEX(Date_unitati!$S:$S,MATCH($B93,Date_unitati!$B:$B,0))),"-",INDEX(Date_unitati!$S:$S,MATCH($B93,Date_unitati!$B:$B,0))),"-")</f>
        <v>7.35</v>
      </c>
      <c r="F93" s="10">
        <f>IFERROR(IF(ISBLANK(INDEX(Date_unitati!$T:$T,MATCH($B93,Date_unitati!$B:$B,0))),"-",INDEX(Date_unitati!$T:$T,MATCH($B93,Date_unitati!$B:$B,0))),"-")</f>
        <v>6.2750000000000004</v>
      </c>
      <c r="G93" s="10">
        <f>IFERROR(IF(ISBLANK(INDEX(Date_unitati!$U:$U,MATCH($B93,Date_unitati!$B:$B,0))),"-",INDEX(Date_unitati!$U:$U,MATCH($B93,Date_unitati!$B:$B,0))),"-")</f>
        <v>6.6480769230769203</v>
      </c>
      <c r="H93" s="10">
        <f>IFERROR(IF(ISBLANK(INDEX(Date_unitati!$V:$V,MATCH($B93,Date_unitati!$B:$B,0))),"-",INDEX(Date_unitati!$V:$V,MATCH($B93,Date_unitati!$B:$B,0))),"-")</f>
        <v>5.8657894736842104</v>
      </c>
      <c r="I93" s="10">
        <f>IFERROR(IF(ISBLANK(INDEX(Date_unitati!$W:$W,MATCH($B93,Date_unitati!$B:$B,0))),"-",INDEX(Date_unitati!$W:$W,MATCH($B93,Date_unitati!$B:$B,0))),"-")</f>
        <v>6.5416666666666696</v>
      </c>
      <c r="J93" s="10">
        <f>IFERROR(IF(ISBLANK(INDEX(Date_unitati!$X:$X,MATCH($B93,Date_unitati!$B:$B,0))),"-",INDEX(Date_unitati!$X:$X,MATCH($B93,Date_unitati!$B:$B,0))),"-")</f>
        <v>5.8525</v>
      </c>
      <c r="K93" s="10">
        <f>IFERROR(IF(ISBLANK(INDEX(Date_unitati!$Y:$Y,MATCH($B93,Date_unitati!$B:$B,0))),"-",INDEX(Date_unitati!$Y:$Y,MATCH($B93,Date_unitati!$B:$B,0))),"-")</f>
        <v>4.8413793103448297</v>
      </c>
      <c r="L93" s="10">
        <f t="shared" si="2"/>
        <v>-2.5099999999999998</v>
      </c>
    </row>
    <row r="94" spans="1:12" x14ac:dyDescent="0.2">
      <c r="A94" s="15">
        <v>91</v>
      </c>
      <c r="B94" s="16" t="s">
        <v>257</v>
      </c>
      <c r="C94" s="16" t="s">
        <v>258</v>
      </c>
      <c r="D94" s="15" t="s">
        <v>76</v>
      </c>
      <c r="E94" s="10">
        <f>IFERROR(IF(ISBLANK(INDEX(Date_unitati!$S:$S,MATCH($B94,Date_unitati!$B:$B,0))),"-",INDEX(Date_unitati!$S:$S,MATCH($B94,Date_unitati!$B:$B,0))),"-")</f>
        <v>4.7178571428571399</v>
      </c>
      <c r="F94" s="10">
        <f>IFERROR(IF(ISBLANK(INDEX(Date_unitati!$T:$T,MATCH($B94,Date_unitati!$B:$B,0))),"-",INDEX(Date_unitati!$T:$T,MATCH($B94,Date_unitati!$B:$B,0))),"-")</f>
        <v>4.4071428571428601</v>
      </c>
      <c r="G94" s="10">
        <f>IFERROR(IF(ISBLANK(INDEX(Date_unitati!$U:$U,MATCH($B94,Date_unitati!$B:$B,0))),"-",INDEX(Date_unitati!$U:$U,MATCH($B94,Date_unitati!$B:$B,0))),"-")</f>
        <v>6.0062499999999996</v>
      </c>
      <c r="H94" s="10">
        <f>IFERROR(IF(ISBLANK(INDEX(Date_unitati!$V:$V,MATCH($B94,Date_unitati!$B:$B,0))),"-",INDEX(Date_unitati!$V:$V,MATCH($B94,Date_unitati!$B:$B,0))),"-")</f>
        <v>4.7083333333333304</v>
      </c>
      <c r="I94" s="10">
        <f>IFERROR(IF(ISBLANK(INDEX(Date_unitati!$W:$W,MATCH($B94,Date_unitati!$B:$B,0))),"-",INDEX(Date_unitati!$W:$W,MATCH($B94,Date_unitati!$B:$B,0))),"-")</f>
        <v>4.71</v>
      </c>
      <c r="J94" s="10">
        <f>IFERROR(IF(ISBLANK(INDEX(Date_unitati!$X:$X,MATCH($B94,Date_unitati!$B:$B,0))),"-",INDEX(Date_unitati!$X:$X,MATCH($B94,Date_unitati!$B:$B,0))),"-")</f>
        <v>4.1399999999999997</v>
      </c>
      <c r="K94" s="10">
        <f>IFERROR(IF(ISBLANK(INDEX(Date_unitati!$Y:$Y,MATCH($B94,Date_unitati!$B:$B,0))),"-",INDEX(Date_unitati!$Y:$Y,MATCH($B94,Date_unitati!$B:$B,0))),"-")</f>
        <v>4.8357142857142899</v>
      </c>
      <c r="L94" s="10">
        <f t="shared" si="2"/>
        <v>0.12</v>
      </c>
    </row>
    <row r="95" spans="1:12" x14ac:dyDescent="0.2">
      <c r="A95" s="15">
        <v>92</v>
      </c>
      <c r="B95" s="16" t="s">
        <v>249</v>
      </c>
      <c r="C95" s="16" t="s">
        <v>250</v>
      </c>
      <c r="D95" s="15" t="s">
        <v>76</v>
      </c>
      <c r="E95" s="10">
        <f>IFERROR(IF(ISBLANK(INDEX(Date_unitati!$S:$S,MATCH($B95,Date_unitati!$B:$B,0))),"-",INDEX(Date_unitati!$S:$S,MATCH($B95,Date_unitati!$B:$B,0))),"-")</f>
        <v>6.7125000000000004</v>
      </c>
      <c r="F95" s="10">
        <f>IFERROR(IF(ISBLANK(INDEX(Date_unitati!$T:$T,MATCH($B95,Date_unitati!$B:$B,0))),"-",INDEX(Date_unitati!$T:$T,MATCH($B95,Date_unitati!$B:$B,0))),"-")</f>
        <v>5.2884615384615401</v>
      </c>
      <c r="G95" s="10">
        <f>IFERROR(IF(ISBLANK(INDEX(Date_unitati!$U:$U,MATCH($B95,Date_unitati!$B:$B,0))),"-",INDEX(Date_unitati!$U:$U,MATCH($B95,Date_unitati!$B:$B,0))),"-")</f>
        <v>5.37083333333333</v>
      </c>
      <c r="H95" s="10">
        <f>IFERROR(IF(ISBLANK(INDEX(Date_unitati!$V:$V,MATCH($B95,Date_unitati!$B:$B,0))),"-",INDEX(Date_unitati!$V:$V,MATCH($B95,Date_unitati!$B:$B,0))),"-")</f>
        <v>5.1388888888888902</v>
      </c>
      <c r="I95" s="10">
        <f>IFERROR(IF(ISBLANK(INDEX(Date_unitati!$W:$W,MATCH($B95,Date_unitati!$B:$B,0))),"-",INDEX(Date_unitati!$W:$W,MATCH($B95,Date_unitati!$B:$B,0))),"-")</f>
        <v>5.3136363636363599</v>
      </c>
      <c r="J95" s="10">
        <f>IFERROR(IF(ISBLANK(INDEX(Date_unitati!$X:$X,MATCH($B95,Date_unitati!$B:$B,0))),"-",INDEX(Date_unitati!$X:$X,MATCH($B95,Date_unitati!$B:$B,0))),"-")</f>
        <v>5.2666666666666702</v>
      </c>
      <c r="K95" s="10">
        <f>IFERROR(IF(ISBLANK(INDEX(Date_unitati!$Y:$Y,MATCH($B95,Date_unitati!$B:$B,0))),"-",INDEX(Date_unitati!$Y:$Y,MATCH($B95,Date_unitati!$B:$B,0))),"-")</f>
        <v>4.8285714285714301</v>
      </c>
      <c r="L95" s="10">
        <f t="shared" si="2"/>
        <v>-1.88</v>
      </c>
    </row>
    <row r="96" spans="1:12" x14ac:dyDescent="0.2">
      <c r="A96" s="15">
        <v>93</v>
      </c>
      <c r="B96" s="16" t="s">
        <v>237</v>
      </c>
      <c r="C96" s="16" t="s">
        <v>238</v>
      </c>
      <c r="D96" s="15" t="s">
        <v>76</v>
      </c>
      <c r="E96" s="10">
        <f>IFERROR(IF(ISBLANK(INDEX(Date_unitati!$S:$S,MATCH($B96,Date_unitati!$B:$B,0))),"-",INDEX(Date_unitati!$S:$S,MATCH($B96,Date_unitati!$B:$B,0))),"-")</f>
        <v>4.57</v>
      </c>
      <c r="F96" s="10">
        <f>IFERROR(IF(ISBLANK(INDEX(Date_unitati!$T:$T,MATCH($B96,Date_unitati!$B:$B,0))),"-",INDEX(Date_unitati!$T:$T,MATCH($B96,Date_unitati!$B:$B,0))),"-")</f>
        <v>6.0562500000000004</v>
      </c>
      <c r="G96" s="10">
        <f>IFERROR(IF(ISBLANK(INDEX(Date_unitati!$U:$U,MATCH($B96,Date_unitati!$B:$B,0))),"-",INDEX(Date_unitati!$U:$U,MATCH($B96,Date_unitati!$B:$B,0))),"-")</f>
        <v>6.8875000000000002</v>
      </c>
      <c r="H96" s="10">
        <f>IFERROR(IF(ISBLANK(INDEX(Date_unitati!$V:$V,MATCH($B96,Date_unitati!$B:$B,0))),"-",INDEX(Date_unitati!$V:$V,MATCH($B96,Date_unitati!$B:$B,0))),"-")</f>
        <v>5.5277777777777803</v>
      </c>
      <c r="I96" s="10">
        <f>IFERROR(IF(ISBLANK(INDEX(Date_unitati!$W:$W,MATCH($B96,Date_unitati!$B:$B,0))),"-",INDEX(Date_unitati!$W:$W,MATCH($B96,Date_unitati!$B:$B,0))),"-")</f>
        <v>5.28</v>
      </c>
      <c r="J96" s="10">
        <f>IFERROR(IF(ISBLANK(INDEX(Date_unitati!$X:$X,MATCH($B96,Date_unitati!$B:$B,0))),"-",INDEX(Date_unitati!$X:$X,MATCH($B96,Date_unitati!$B:$B,0))),"-")</f>
        <v>5.1730769230769198</v>
      </c>
      <c r="K96" s="10">
        <f>IFERROR(IF(ISBLANK(INDEX(Date_unitati!$Y:$Y,MATCH($B96,Date_unitati!$B:$B,0))),"-",INDEX(Date_unitati!$Y:$Y,MATCH($B96,Date_unitati!$B:$B,0))),"-")</f>
        <v>4.7</v>
      </c>
      <c r="L96" s="10">
        <f t="shared" si="2"/>
        <v>0.13</v>
      </c>
    </row>
    <row r="97" spans="1:12" x14ac:dyDescent="0.2">
      <c r="A97" s="15">
        <v>94</v>
      </c>
      <c r="B97" s="16" t="s">
        <v>95</v>
      </c>
      <c r="C97" s="16" t="s">
        <v>96</v>
      </c>
      <c r="D97" s="15" t="s">
        <v>76</v>
      </c>
      <c r="E97" s="10">
        <f>IFERROR(IF(ISBLANK(INDEX(Date_unitati!$S:$S,MATCH($B97,Date_unitati!$B:$B,0))),"-",INDEX(Date_unitati!$S:$S,MATCH($B97,Date_unitati!$B:$B,0))),"-")</f>
        <v>5.8571428571428603</v>
      </c>
      <c r="F97" s="10">
        <f>IFERROR(IF(ISBLANK(INDEX(Date_unitati!$T:$T,MATCH($B97,Date_unitati!$B:$B,0))),"-",INDEX(Date_unitati!$T:$T,MATCH($B97,Date_unitati!$B:$B,0))),"-")</f>
        <v>5.9891891891891902</v>
      </c>
      <c r="G97" s="10">
        <f>IFERROR(IF(ISBLANK(INDEX(Date_unitati!$U:$U,MATCH($B97,Date_unitati!$B:$B,0))),"-",INDEX(Date_unitati!$U:$U,MATCH($B97,Date_unitati!$B:$B,0))),"-")</f>
        <v>5.8782608695652199</v>
      </c>
      <c r="H97" s="10">
        <f>IFERROR(IF(ISBLANK(INDEX(Date_unitati!$V:$V,MATCH($B97,Date_unitati!$B:$B,0))),"-",INDEX(Date_unitati!$V:$V,MATCH($B97,Date_unitati!$B:$B,0))),"-")</f>
        <v>5.42972972972973</v>
      </c>
      <c r="I97" s="10">
        <f>IFERROR(IF(ISBLANK(INDEX(Date_unitati!$W:$W,MATCH($B97,Date_unitati!$B:$B,0))),"-",INDEX(Date_unitati!$W:$W,MATCH($B97,Date_unitati!$B:$B,0))),"-")</f>
        <v>5.4030612244898002</v>
      </c>
      <c r="J97" s="10">
        <f>IFERROR(IF(ISBLANK(INDEX(Date_unitati!$X:$X,MATCH($B97,Date_unitati!$B:$B,0))),"-",INDEX(Date_unitati!$X:$X,MATCH($B97,Date_unitati!$B:$B,0))),"-")</f>
        <v>5.0946808510638304</v>
      </c>
      <c r="K97" s="10">
        <f>IFERROR(IF(ISBLANK(INDEX(Date_unitati!$Y:$Y,MATCH($B97,Date_unitati!$B:$B,0))),"-",INDEX(Date_unitati!$Y:$Y,MATCH($B97,Date_unitati!$B:$B,0))),"-")</f>
        <v>4.6500000000000004</v>
      </c>
      <c r="L97" s="10">
        <f t="shared" si="2"/>
        <v>-1.21</v>
      </c>
    </row>
    <row r="98" spans="1:12" x14ac:dyDescent="0.2">
      <c r="A98" s="15">
        <v>95</v>
      </c>
      <c r="B98" s="16" t="s">
        <v>174</v>
      </c>
      <c r="C98" s="16" t="s">
        <v>175</v>
      </c>
      <c r="D98" s="15" t="s">
        <v>76</v>
      </c>
      <c r="E98" s="10">
        <f>IFERROR(IF(ISBLANK(INDEX(Date_unitati!$S:$S,MATCH($B98,Date_unitati!$B:$B,0))),"-",INDEX(Date_unitati!$S:$S,MATCH($B98,Date_unitati!$B:$B,0))),"-")</f>
        <v>4.56666666666667</v>
      </c>
      <c r="F98" s="10">
        <f>IFERROR(IF(ISBLANK(INDEX(Date_unitati!$T:$T,MATCH($B98,Date_unitati!$B:$B,0))),"-",INDEX(Date_unitati!$T:$T,MATCH($B98,Date_unitati!$B:$B,0))),"-")</f>
        <v>5.0049999999999999</v>
      </c>
      <c r="G98" s="10">
        <f>IFERROR(IF(ISBLANK(INDEX(Date_unitati!$U:$U,MATCH($B98,Date_unitati!$B:$B,0))),"-",INDEX(Date_unitati!$U:$U,MATCH($B98,Date_unitati!$B:$B,0))),"-")</f>
        <v>2.8</v>
      </c>
      <c r="H98" s="10">
        <f>IFERROR(IF(ISBLANK(INDEX(Date_unitati!$V:$V,MATCH($B98,Date_unitati!$B:$B,0))),"-",INDEX(Date_unitati!$V:$V,MATCH($B98,Date_unitati!$B:$B,0))),"-")</f>
        <v>4.6555555555555603</v>
      </c>
      <c r="I98" s="10">
        <f>IFERROR(IF(ISBLANK(INDEX(Date_unitati!$W:$W,MATCH($B98,Date_unitati!$B:$B,0))),"-",INDEX(Date_unitati!$W:$W,MATCH($B98,Date_unitati!$B:$B,0))),"-")</f>
        <v>3.8333333333333299</v>
      </c>
      <c r="J98" s="10">
        <f>IFERROR(IF(ISBLANK(INDEX(Date_unitati!$X:$X,MATCH($B98,Date_unitati!$B:$B,0))),"-",INDEX(Date_unitati!$X:$X,MATCH($B98,Date_unitati!$B:$B,0))),"-")</f>
        <v>4.7249999999999996</v>
      </c>
      <c r="K98" s="10">
        <f>IFERROR(IF(ISBLANK(INDEX(Date_unitati!$Y:$Y,MATCH($B98,Date_unitati!$B:$B,0))),"-",INDEX(Date_unitati!$Y:$Y,MATCH($B98,Date_unitati!$B:$B,0))),"-")</f>
        <v>4.45</v>
      </c>
      <c r="L98" s="10">
        <f t="shared" si="2"/>
        <v>-0.12</v>
      </c>
    </row>
    <row r="99" spans="1:12" x14ac:dyDescent="0.2">
      <c r="A99" s="15">
        <v>96</v>
      </c>
      <c r="B99" s="16" t="s">
        <v>176</v>
      </c>
      <c r="C99" s="16" t="s">
        <v>177</v>
      </c>
      <c r="D99" s="15" t="s">
        <v>76</v>
      </c>
      <c r="E99" s="10">
        <f>IFERROR(IF(ISBLANK(INDEX(Date_unitati!$S:$S,MATCH($B99,Date_unitati!$B:$B,0))),"-",INDEX(Date_unitati!$S:$S,MATCH($B99,Date_unitati!$B:$B,0))),"-")</f>
        <v>4.53125</v>
      </c>
      <c r="F99" s="10">
        <f>IFERROR(IF(ISBLANK(INDEX(Date_unitati!$T:$T,MATCH($B99,Date_unitati!$B:$B,0))),"-",INDEX(Date_unitati!$T:$T,MATCH($B99,Date_unitati!$B:$B,0))),"-")</f>
        <v>4.9795454545454501</v>
      </c>
      <c r="G99" s="10">
        <f>IFERROR(IF(ISBLANK(INDEX(Date_unitati!$U:$U,MATCH($B99,Date_unitati!$B:$B,0))),"-",INDEX(Date_unitati!$U:$U,MATCH($B99,Date_unitati!$B:$B,0))),"-")</f>
        <v>4.6124999999999998</v>
      </c>
      <c r="H99" s="10">
        <f>IFERROR(IF(ISBLANK(INDEX(Date_unitati!$V:$V,MATCH($B99,Date_unitati!$B:$B,0))),"-",INDEX(Date_unitati!$V:$V,MATCH($B99,Date_unitati!$B:$B,0))),"-")</f>
        <v>3.875</v>
      </c>
      <c r="I99" s="10">
        <f>IFERROR(IF(ISBLANK(INDEX(Date_unitati!$W:$W,MATCH($B99,Date_unitati!$B:$B,0))),"-",INDEX(Date_unitati!$W:$W,MATCH($B99,Date_unitati!$B:$B,0))),"-")</f>
        <v>5.1090909090909102</v>
      </c>
      <c r="J99" s="10">
        <f>IFERROR(IF(ISBLANK(INDEX(Date_unitati!$X:$X,MATCH($B99,Date_unitati!$B:$B,0))),"-",INDEX(Date_unitati!$X:$X,MATCH($B99,Date_unitati!$B:$B,0))),"-")</f>
        <v>5.7807692307692298</v>
      </c>
      <c r="K99" s="10">
        <f>IFERROR(IF(ISBLANK(INDEX(Date_unitati!$Y:$Y,MATCH($B99,Date_unitati!$B:$B,0))),"-",INDEX(Date_unitati!$Y:$Y,MATCH($B99,Date_unitati!$B:$B,0))),"-")</f>
        <v>4.3318181818181802</v>
      </c>
      <c r="L99" s="10">
        <f t="shared" si="2"/>
        <v>-0.2</v>
      </c>
    </row>
    <row r="100" spans="1:12" x14ac:dyDescent="0.2">
      <c r="A100" s="15">
        <v>97</v>
      </c>
      <c r="B100" s="16" t="s">
        <v>118</v>
      </c>
      <c r="C100" s="16" t="s">
        <v>119</v>
      </c>
      <c r="D100" s="15" t="s">
        <v>76</v>
      </c>
      <c r="E100" s="10">
        <f>IFERROR(IF(ISBLANK(INDEX(Date_unitati!$S:$S,MATCH($B100,Date_unitati!$B:$B,0))),"-",INDEX(Date_unitati!$S:$S,MATCH($B100,Date_unitati!$B:$B,0))),"-")</f>
        <v>6.9269230769230798</v>
      </c>
      <c r="F100" s="10">
        <f>IFERROR(IF(ISBLANK(INDEX(Date_unitati!$T:$T,MATCH($B100,Date_unitati!$B:$B,0))),"-",INDEX(Date_unitati!$T:$T,MATCH($B100,Date_unitati!$B:$B,0))),"-")</f>
        <v>6.4115384615384601</v>
      </c>
      <c r="G100" s="10">
        <f>IFERROR(IF(ISBLANK(INDEX(Date_unitati!$U:$U,MATCH($B100,Date_unitati!$B:$B,0))),"-",INDEX(Date_unitati!$U:$U,MATCH($B100,Date_unitati!$B:$B,0))),"-")</f>
        <v>5.2218749999999998</v>
      </c>
      <c r="H100" s="10">
        <f>IFERROR(IF(ISBLANK(INDEX(Date_unitati!$V:$V,MATCH($B100,Date_unitati!$B:$B,0))),"-",INDEX(Date_unitati!$V:$V,MATCH($B100,Date_unitati!$B:$B,0))),"-")</f>
        <v>5.6437499999999998</v>
      </c>
      <c r="I100" s="10">
        <f>IFERROR(IF(ISBLANK(INDEX(Date_unitati!$W:$W,MATCH($B100,Date_unitati!$B:$B,0))),"-",INDEX(Date_unitati!$W:$W,MATCH($B100,Date_unitati!$B:$B,0))),"-")</f>
        <v>4.5409090909090901</v>
      </c>
      <c r="J100" s="10">
        <f>IFERROR(IF(ISBLANK(INDEX(Date_unitati!$X:$X,MATCH($B100,Date_unitati!$B:$B,0))),"-",INDEX(Date_unitati!$X:$X,MATCH($B100,Date_unitati!$B:$B,0))),"-")</f>
        <v>5.1636363636363596</v>
      </c>
      <c r="K100" s="10">
        <f>IFERROR(IF(ISBLANK(INDEX(Date_unitati!$Y:$Y,MATCH($B100,Date_unitati!$B:$B,0))),"-",INDEX(Date_unitati!$Y:$Y,MATCH($B100,Date_unitati!$B:$B,0))),"-")</f>
        <v>4.1900000000000004</v>
      </c>
      <c r="L100" s="10">
        <f t="shared" ref="L100:L131" si="3">IFERROR(IF(OR(ISTEXT(E100),ISTEXT(K100)),"-",ROUND(K100-E100,2)),"-")</f>
        <v>-2.74</v>
      </c>
    </row>
    <row r="101" spans="1:12" x14ac:dyDescent="0.2">
      <c r="A101" s="15">
        <v>98</v>
      </c>
      <c r="B101" s="16" t="s">
        <v>226</v>
      </c>
      <c r="C101" s="16" t="s">
        <v>227</v>
      </c>
      <c r="D101" s="15" t="s">
        <v>76</v>
      </c>
      <c r="E101" s="10">
        <f>IFERROR(IF(ISBLANK(INDEX(Date_unitati!$S:$S,MATCH($B101,Date_unitati!$B:$B,0))),"-",INDEX(Date_unitati!$S:$S,MATCH($B101,Date_unitati!$B:$B,0))),"-")</f>
        <v>5.89230769230769</v>
      </c>
      <c r="F101" s="10">
        <f>IFERROR(IF(ISBLANK(INDEX(Date_unitati!$T:$T,MATCH($B101,Date_unitati!$B:$B,0))),"-",INDEX(Date_unitati!$T:$T,MATCH($B101,Date_unitati!$B:$B,0))),"-")</f>
        <v>6.35</v>
      </c>
      <c r="G101" s="10">
        <f>IFERROR(IF(ISBLANK(INDEX(Date_unitati!$U:$U,MATCH($B101,Date_unitati!$B:$B,0))),"-",INDEX(Date_unitati!$U:$U,MATCH($B101,Date_unitati!$B:$B,0))),"-")</f>
        <v>5.5764705882352903</v>
      </c>
      <c r="H101" s="10">
        <f>IFERROR(IF(ISBLANK(INDEX(Date_unitati!$V:$V,MATCH($B101,Date_unitati!$B:$B,0))),"-",INDEX(Date_unitati!$V:$V,MATCH($B101,Date_unitati!$B:$B,0))),"-")</f>
        <v>3.875</v>
      </c>
      <c r="I101" s="10">
        <f>IFERROR(IF(ISBLANK(INDEX(Date_unitati!$W:$W,MATCH($B101,Date_unitati!$B:$B,0))),"-",INDEX(Date_unitati!$W:$W,MATCH($B101,Date_unitati!$B:$B,0))),"-")</f>
        <v>6.5187499999999998</v>
      </c>
      <c r="J101" s="10">
        <f>IFERROR(IF(ISBLANK(INDEX(Date_unitati!$X:$X,MATCH($B101,Date_unitati!$B:$B,0))),"-",INDEX(Date_unitati!$X:$X,MATCH($B101,Date_unitati!$B:$B,0))),"-")</f>
        <v>4.8875000000000002</v>
      </c>
      <c r="K101" s="10">
        <f>IFERROR(IF(ISBLANK(INDEX(Date_unitati!$Y:$Y,MATCH($B101,Date_unitati!$B:$B,0))),"-",INDEX(Date_unitati!$Y:$Y,MATCH($B101,Date_unitati!$B:$B,0))),"-")</f>
        <v>4.0653846153846196</v>
      </c>
      <c r="L101" s="10">
        <f t="shared" si="3"/>
        <v>-1.83</v>
      </c>
    </row>
    <row r="102" spans="1:12" x14ac:dyDescent="0.2">
      <c r="A102" s="15">
        <v>99</v>
      </c>
      <c r="B102" s="16" t="s">
        <v>156</v>
      </c>
      <c r="C102" s="16" t="s">
        <v>157</v>
      </c>
      <c r="D102" s="15" t="s">
        <v>76</v>
      </c>
      <c r="E102" s="10">
        <f>IFERROR(IF(ISBLANK(INDEX(Date_unitati!$S:$S,MATCH($B102,Date_unitati!$B:$B,0))),"-",INDEX(Date_unitati!$S:$S,MATCH($B102,Date_unitati!$B:$B,0))),"-")</f>
        <v>4.4611111111111104</v>
      </c>
      <c r="F102" s="10">
        <f>IFERROR(IF(ISBLANK(INDEX(Date_unitati!$T:$T,MATCH($B102,Date_unitati!$B:$B,0))),"-",INDEX(Date_unitati!$T:$T,MATCH($B102,Date_unitati!$B:$B,0))),"-")</f>
        <v>3.4624999999999999</v>
      </c>
      <c r="G102" s="10">
        <f>IFERROR(IF(ISBLANK(INDEX(Date_unitati!$U:$U,MATCH($B102,Date_unitati!$B:$B,0))),"-",INDEX(Date_unitati!$U:$U,MATCH($B102,Date_unitati!$B:$B,0))),"-")</f>
        <v>5.8333333333333304</v>
      </c>
      <c r="H102" s="10">
        <f>IFERROR(IF(ISBLANK(INDEX(Date_unitati!$V:$V,MATCH($B102,Date_unitati!$B:$B,0))),"-",INDEX(Date_unitati!$V:$V,MATCH($B102,Date_unitati!$B:$B,0))),"-")</f>
        <v>3.3142857142857198</v>
      </c>
      <c r="I102" s="10">
        <f>IFERROR(IF(ISBLANK(INDEX(Date_unitati!$W:$W,MATCH($B102,Date_unitati!$B:$B,0))),"-",INDEX(Date_unitati!$W:$W,MATCH($B102,Date_unitati!$B:$B,0))),"-")</f>
        <v>4.45</v>
      </c>
      <c r="J102" s="10">
        <f>IFERROR(IF(ISBLANK(INDEX(Date_unitati!$X:$X,MATCH($B102,Date_unitati!$B:$B,0))),"-",INDEX(Date_unitati!$X:$X,MATCH($B102,Date_unitati!$B:$B,0))),"-")</f>
        <v>5.9857142857142902</v>
      </c>
      <c r="K102" s="10">
        <f>IFERROR(IF(ISBLANK(INDEX(Date_unitati!$Y:$Y,MATCH($B102,Date_unitati!$B:$B,0))),"-",INDEX(Date_unitati!$Y:$Y,MATCH($B102,Date_unitati!$B:$B,0))),"-")</f>
        <v>4.05</v>
      </c>
      <c r="L102" s="10">
        <f t="shared" si="3"/>
        <v>-0.41</v>
      </c>
    </row>
    <row r="103" spans="1:12" x14ac:dyDescent="0.2">
      <c r="A103" s="15">
        <v>100</v>
      </c>
      <c r="B103" s="16" t="s">
        <v>234</v>
      </c>
      <c r="C103" s="16" t="s">
        <v>235</v>
      </c>
      <c r="D103" s="15" t="s">
        <v>76</v>
      </c>
      <c r="E103" s="10">
        <f>IFERROR(IF(ISBLANK(INDEX(Date_unitati!$S:$S,MATCH($B103,Date_unitati!$B:$B,0))),"-",INDEX(Date_unitati!$S:$S,MATCH($B103,Date_unitati!$B:$B,0))),"-")</f>
        <v>5.5115384615384597</v>
      </c>
      <c r="F103" s="10">
        <f>IFERROR(IF(ISBLANK(INDEX(Date_unitati!$T:$T,MATCH($B103,Date_unitati!$B:$B,0))),"-",INDEX(Date_unitati!$T:$T,MATCH($B103,Date_unitati!$B:$B,0))),"-")</f>
        <v>2.2999999999999998</v>
      </c>
      <c r="G103" s="10">
        <f>IFERROR(IF(ISBLANK(INDEX(Date_unitati!$U:$U,MATCH($B103,Date_unitati!$B:$B,0))),"-",INDEX(Date_unitati!$U:$U,MATCH($B103,Date_unitati!$B:$B,0))),"-")</f>
        <v>5.78571428571429</v>
      </c>
      <c r="H103" s="10">
        <f>IFERROR(IF(ISBLANK(INDEX(Date_unitati!$V:$V,MATCH($B103,Date_unitati!$B:$B,0))),"-",INDEX(Date_unitati!$V:$V,MATCH($B103,Date_unitati!$B:$B,0))),"-")</f>
        <v>5.3454545454545501</v>
      </c>
      <c r="I103" s="10">
        <f>IFERROR(IF(ISBLANK(INDEX(Date_unitati!$W:$W,MATCH($B103,Date_unitati!$B:$B,0))),"-",INDEX(Date_unitati!$W:$W,MATCH($B103,Date_unitati!$B:$B,0))),"-")</f>
        <v>3.53125</v>
      </c>
      <c r="J103" s="10">
        <f>IFERROR(IF(ISBLANK(INDEX(Date_unitati!$X:$X,MATCH($B103,Date_unitati!$B:$B,0))),"-",INDEX(Date_unitati!$X:$X,MATCH($B103,Date_unitati!$B:$B,0))),"-")</f>
        <v>4.9863636363636399</v>
      </c>
      <c r="K103" s="10">
        <f>IFERROR(IF(ISBLANK(INDEX(Date_unitati!$Y:$Y,MATCH($B103,Date_unitati!$B:$B,0))),"-",INDEX(Date_unitati!$Y:$Y,MATCH($B103,Date_unitati!$B:$B,0))),"-")</f>
        <v>4.03</v>
      </c>
      <c r="L103" s="10">
        <f t="shared" si="3"/>
        <v>-1.48</v>
      </c>
    </row>
    <row r="104" spans="1:12" x14ac:dyDescent="0.2">
      <c r="A104" s="15">
        <v>101</v>
      </c>
      <c r="B104" s="16" t="s">
        <v>83</v>
      </c>
      <c r="C104" s="16" t="s">
        <v>66</v>
      </c>
      <c r="D104" s="15" t="s">
        <v>64</v>
      </c>
      <c r="E104" s="10">
        <f>IFERROR(IF(ISBLANK(INDEX(Date_unitati!$S:$S,MATCH($B104,Date_unitati!$B:$B,0))),"-",INDEX(Date_unitati!$S:$S,MATCH($B104,Date_unitati!$B:$B,0))),"-")</f>
        <v>2.66</v>
      </c>
      <c r="F104" s="10">
        <f>IFERROR(IF(ISBLANK(INDEX(Date_unitati!$T:$T,MATCH($B104,Date_unitati!$B:$B,0))),"-",INDEX(Date_unitati!$T:$T,MATCH($B104,Date_unitati!$B:$B,0))),"-")</f>
        <v>4.2750000000000004</v>
      </c>
      <c r="G104" s="10">
        <f>IFERROR(IF(ISBLANK(INDEX(Date_unitati!$U:$U,MATCH($B104,Date_unitati!$B:$B,0))),"-",INDEX(Date_unitati!$U:$U,MATCH($B104,Date_unitati!$B:$B,0))),"-")</f>
        <v>4.6349999999999998</v>
      </c>
      <c r="H104" s="10">
        <f>IFERROR(IF(ISBLANK(INDEX(Date_unitati!$V:$V,MATCH($B104,Date_unitati!$B:$B,0))),"-",INDEX(Date_unitati!$V:$V,MATCH($B104,Date_unitati!$B:$B,0))),"-")</f>
        <v>3.5083333333333302</v>
      </c>
      <c r="I104" s="10">
        <f>IFERROR(IF(ISBLANK(INDEX(Date_unitati!$W:$W,MATCH($B104,Date_unitati!$B:$B,0))),"-",INDEX(Date_unitati!$W:$W,MATCH($B104,Date_unitati!$B:$B,0))),"-")</f>
        <v>3.0888888888888899</v>
      </c>
      <c r="J104" s="10">
        <f>IFERROR(IF(ISBLANK(INDEX(Date_unitati!$X:$X,MATCH($B104,Date_unitati!$B:$B,0))),"-",INDEX(Date_unitati!$X:$X,MATCH($B104,Date_unitati!$B:$B,0))),"-")</f>
        <v>4.3541666666666696</v>
      </c>
      <c r="K104" s="10">
        <f>IFERROR(IF(ISBLANK(INDEX(Date_unitati!$Y:$Y,MATCH($B104,Date_unitati!$B:$B,0))),"-",INDEX(Date_unitati!$Y:$Y,MATCH($B104,Date_unitati!$B:$B,0))),"-")</f>
        <v>4.0149999999999997</v>
      </c>
      <c r="L104" s="10">
        <f t="shared" si="3"/>
        <v>1.36</v>
      </c>
    </row>
    <row r="105" spans="1:12" x14ac:dyDescent="0.2">
      <c r="A105" s="15">
        <v>102</v>
      </c>
      <c r="B105" s="16" t="s">
        <v>243</v>
      </c>
      <c r="C105" s="16" t="s">
        <v>244</v>
      </c>
      <c r="D105" s="15" t="s">
        <v>76</v>
      </c>
      <c r="E105" s="10">
        <f>IFERROR(IF(ISBLANK(INDEX(Date_unitati!$S:$S,MATCH($B105,Date_unitati!$B:$B,0))),"-",INDEX(Date_unitati!$S:$S,MATCH($B105,Date_unitati!$B:$B,0))),"-")</f>
        <v>4.7607142857142897</v>
      </c>
      <c r="F105" s="10">
        <f>IFERROR(IF(ISBLANK(INDEX(Date_unitati!$T:$T,MATCH($B105,Date_unitati!$B:$B,0))),"-",INDEX(Date_unitati!$T:$T,MATCH($B105,Date_unitati!$B:$B,0))),"-")</f>
        <v>4.7605263157894697</v>
      </c>
      <c r="G105" s="10">
        <f>IFERROR(IF(ISBLANK(INDEX(Date_unitati!$U:$U,MATCH($B105,Date_unitati!$B:$B,0))),"-",INDEX(Date_unitati!$U:$U,MATCH($B105,Date_unitati!$B:$B,0))),"-")</f>
        <v>3.9566666666666701</v>
      </c>
      <c r="H105" s="10">
        <f>IFERROR(IF(ISBLANK(INDEX(Date_unitati!$V:$V,MATCH($B105,Date_unitati!$B:$B,0))),"-",INDEX(Date_unitati!$V:$V,MATCH($B105,Date_unitati!$B:$B,0))),"-")</f>
        <v>4.6150000000000002</v>
      </c>
      <c r="I105" s="10">
        <f>IFERROR(IF(ISBLANK(INDEX(Date_unitati!$W:$W,MATCH($B105,Date_unitati!$B:$B,0))),"-",INDEX(Date_unitati!$W:$W,MATCH($B105,Date_unitati!$B:$B,0))),"-")</f>
        <v>3.6409090909090902</v>
      </c>
      <c r="J105" s="10">
        <f>IFERROR(IF(ISBLANK(INDEX(Date_unitati!$X:$X,MATCH($B105,Date_unitati!$B:$B,0))),"-",INDEX(Date_unitati!$X:$X,MATCH($B105,Date_unitati!$B:$B,0))),"-")</f>
        <v>4.5999999999999996</v>
      </c>
      <c r="K105" s="10">
        <f>IFERROR(IF(ISBLANK(INDEX(Date_unitati!$Y:$Y,MATCH($B105,Date_unitati!$B:$B,0))),"-",INDEX(Date_unitati!$Y:$Y,MATCH($B105,Date_unitati!$B:$B,0))),"-")</f>
        <v>3.8860000000000001</v>
      </c>
      <c r="L105" s="10">
        <f t="shared" si="3"/>
        <v>-0.87</v>
      </c>
    </row>
    <row r="106" spans="1:12" x14ac:dyDescent="0.2">
      <c r="A106" s="15">
        <v>103</v>
      </c>
      <c r="B106" s="16" t="s">
        <v>172</v>
      </c>
      <c r="C106" s="16" t="s">
        <v>173</v>
      </c>
      <c r="D106" s="15" t="s">
        <v>76</v>
      </c>
      <c r="E106" s="10">
        <f>IFERROR(IF(ISBLANK(INDEX(Date_unitati!$S:$S,MATCH($B106,Date_unitati!$B:$B,0))),"-",INDEX(Date_unitati!$S:$S,MATCH($B106,Date_unitati!$B:$B,0))),"-")</f>
        <v>4.59</v>
      </c>
      <c r="F106" s="10">
        <f>IFERROR(IF(ISBLANK(INDEX(Date_unitati!$T:$T,MATCH($B106,Date_unitati!$B:$B,0))),"-",INDEX(Date_unitati!$T:$T,MATCH($B106,Date_unitati!$B:$B,0))),"-")</f>
        <v>5.24</v>
      </c>
      <c r="G106" s="10">
        <f>IFERROR(IF(ISBLANK(INDEX(Date_unitati!$U:$U,MATCH($B106,Date_unitati!$B:$B,0))),"-",INDEX(Date_unitati!$U:$U,MATCH($B106,Date_unitati!$B:$B,0))),"-")</f>
        <v>4.4166666666666696</v>
      </c>
      <c r="H106" s="10">
        <f>IFERROR(IF(ISBLANK(INDEX(Date_unitati!$V:$V,MATCH($B106,Date_unitati!$B:$B,0))),"-",INDEX(Date_unitati!$V:$V,MATCH($B106,Date_unitati!$B:$B,0))),"-")</f>
        <v>3.9916666666666698</v>
      </c>
      <c r="I106" s="10">
        <f>IFERROR(IF(ISBLANK(INDEX(Date_unitati!$W:$W,MATCH($B106,Date_unitati!$B:$B,0))),"-",INDEX(Date_unitati!$W:$W,MATCH($B106,Date_unitati!$B:$B,0))),"-")</f>
        <v>5.3333333333333304</v>
      </c>
      <c r="J106" s="10">
        <f>IFERROR(IF(ISBLANK(INDEX(Date_unitati!$X:$X,MATCH($B106,Date_unitati!$B:$B,0))),"-",INDEX(Date_unitati!$X:$X,MATCH($B106,Date_unitati!$B:$B,0))),"-")</f>
        <v>4.93888888888889</v>
      </c>
      <c r="K106" s="10">
        <f>IFERROR(IF(ISBLANK(INDEX(Date_unitati!$Y:$Y,MATCH($B106,Date_unitati!$B:$B,0))),"-",INDEX(Date_unitati!$Y:$Y,MATCH($B106,Date_unitati!$B:$B,0))),"-")</f>
        <v>3.75</v>
      </c>
      <c r="L106" s="10">
        <f t="shared" si="3"/>
        <v>-0.84</v>
      </c>
    </row>
    <row r="107" spans="1:12" x14ac:dyDescent="0.2">
      <c r="A107" s="15">
        <v>104</v>
      </c>
      <c r="B107" s="16" t="s">
        <v>190</v>
      </c>
      <c r="C107" s="16" t="s">
        <v>191</v>
      </c>
      <c r="D107" s="15" t="s">
        <v>76</v>
      </c>
      <c r="E107" s="10">
        <f>IFERROR(IF(ISBLANK(INDEX(Date_unitati!$S:$S,MATCH($B107,Date_unitati!$B:$B,0))),"-",INDEX(Date_unitati!$S:$S,MATCH($B107,Date_unitati!$B:$B,0))),"-")</f>
        <v>6.165</v>
      </c>
      <c r="F107" s="10">
        <f>IFERROR(IF(ISBLANK(INDEX(Date_unitati!$T:$T,MATCH($B107,Date_unitati!$B:$B,0))),"-",INDEX(Date_unitati!$T:$T,MATCH($B107,Date_unitati!$B:$B,0))),"-")</f>
        <v>5.375</v>
      </c>
      <c r="G107" s="10">
        <f>IFERROR(IF(ISBLANK(INDEX(Date_unitati!$U:$U,MATCH($B107,Date_unitati!$B:$B,0))),"-",INDEX(Date_unitati!$U:$U,MATCH($B107,Date_unitati!$B:$B,0))),"-")</f>
        <v>5.9583333333333304</v>
      </c>
      <c r="H107" s="10">
        <f>IFERROR(IF(ISBLANK(INDEX(Date_unitati!$V:$V,MATCH($B107,Date_unitati!$B:$B,0))),"-",INDEX(Date_unitati!$V:$V,MATCH($B107,Date_unitati!$B:$B,0))),"-")</f>
        <v>6.4357142857142904</v>
      </c>
      <c r="I107" s="10">
        <f>IFERROR(IF(ISBLANK(INDEX(Date_unitati!$W:$W,MATCH($B107,Date_unitati!$B:$B,0))),"-",INDEX(Date_unitati!$W:$W,MATCH($B107,Date_unitati!$B:$B,0))),"-")</f>
        <v>4.25</v>
      </c>
      <c r="J107" s="10">
        <f>IFERROR(IF(ISBLANK(INDEX(Date_unitati!$X:$X,MATCH($B107,Date_unitati!$B:$B,0))),"-",INDEX(Date_unitati!$X:$X,MATCH($B107,Date_unitati!$B:$B,0))),"-")</f>
        <v>4.7374999999999998</v>
      </c>
      <c r="K107" s="10">
        <f>IFERROR(IF(ISBLANK(INDEX(Date_unitati!$Y:$Y,MATCH($B107,Date_unitati!$B:$B,0))),"-",INDEX(Date_unitati!$Y:$Y,MATCH($B107,Date_unitati!$B:$B,0))),"-")</f>
        <v>3.375</v>
      </c>
      <c r="L107" s="10">
        <f t="shared" si="3"/>
        <v>-2.79</v>
      </c>
    </row>
    <row r="108" spans="1:12" x14ac:dyDescent="0.2">
      <c r="A108" s="15">
        <v>105</v>
      </c>
      <c r="B108" s="16" t="s">
        <v>196</v>
      </c>
      <c r="C108" s="16" t="s">
        <v>197</v>
      </c>
      <c r="D108" s="15" t="s">
        <v>76</v>
      </c>
      <c r="E108" s="10">
        <f>IFERROR(IF(ISBLANK(INDEX(Date_unitati!$S:$S,MATCH($B108,Date_unitati!$B:$B,0))),"-",INDEX(Date_unitati!$S:$S,MATCH($B108,Date_unitati!$B:$B,0))),"-")</f>
        <v>5.2888888888888896</v>
      </c>
      <c r="F108" s="10">
        <f>IFERROR(IF(ISBLANK(INDEX(Date_unitati!$T:$T,MATCH($B108,Date_unitati!$B:$B,0))),"-",INDEX(Date_unitati!$T:$T,MATCH($B108,Date_unitati!$B:$B,0))),"-")</f>
        <v>5.06666666666667</v>
      </c>
      <c r="G108" s="10">
        <f>IFERROR(IF(ISBLANK(INDEX(Date_unitati!$U:$U,MATCH($B108,Date_unitati!$B:$B,0))),"-",INDEX(Date_unitati!$U:$U,MATCH($B108,Date_unitati!$B:$B,0))),"-")</f>
        <v>6.9</v>
      </c>
      <c r="H108" s="10">
        <f>IFERROR(IF(ISBLANK(INDEX(Date_unitati!$V:$V,MATCH($B108,Date_unitati!$B:$B,0))),"-",INDEX(Date_unitati!$V:$V,MATCH($B108,Date_unitati!$B:$B,0))),"-")</f>
        <v>5.46875</v>
      </c>
      <c r="I108" s="10">
        <f>IFERROR(IF(ISBLANK(INDEX(Date_unitati!$W:$W,MATCH($B108,Date_unitati!$B:$B,0))),"-",INDEX(Date_unitati!$W:$W,MATCH($B108,Date_unitati!$B:$B,0))),"-")</f>
        <v>5.5166666666666702</v>
      </c>
      <c r="J108" s="10">
        <f>IFERROR(IF(ISBLANK(INDEX(Date_unitati!$X:$X,MATCH($B108,Date_unitati!$B:$B,0))),"-",INDEX(Date_unitati!$X:$X,MATCH($B108,Date_unitati!$B:$B,0))),"-")</f>
        <v>5.85</v>
      </c>
      <c r="K108" s="10">
        <f>IFERROR(IF(ISBLANK(INDEX(Date_unitati!$Y:$Y,MATCH($B108,Date_unitati!$B:$B,0))),"-",INDEX(Date_unitati!$Y:$Y,MATCH($B108,Date_unitati!$B:$B,0))),"-")</f>
        <v>2.85</v>
      </c>
      <c r="L108" s="10">
        <f t="shared" si="3"/>
        <v>-2.44</v>
      </c>
    </row>
    <row r="109" spans="1:12" x14ac:dyDescent="0.2">
      <c r="A109" s="15">
        <v>106</v>
      </c>
      <c r="B109" s="16" t="s">
        <v>165</v>
      </c>
      <c r="C109" s="16" t="s">
        <v>107</v>
      </c>
      <c r="D109" s="15" t="s">
        <v>64</v>
      </c>
      <c r="E109" s="10">
        <f>IFERROR(IF(ISBLANK(INDEX(Date_unitati!$S:$S,MATCH($B109,Date_unitati!$B:$B,0))),"-",INDEX(Date_unitati!$S:$S,MATCH($B109,Date_unitati!$B:$B,0))),"-")</f>
        <v>5.5833333333333304</v>
      </c>
      <c r="F109" s="10">
        <f>IFERROR(IF(ISBLANK(INDEX(Date_unitati!$T:$T,MATCH($B109,Date_unitati!$B:$B,0))),"-",INDEX(Date_unitati!$T:$T,MATCH($B109,Date_unitati!$B:$B,0))),"-")</f>
        <v>4.4000000000000004</v>
      </c>
      <c r="G109" s="10">
        <f>IFERROR(IF(ISBLANK(INDEX(Date_unitati!$U:$U,MATCH($B109,Date_unitati!$B:$B,0))),"-",INDEX(Date_unitati!$U:$U,MATCH($B109,Date_unitati!$B:$B,0))),"-")</f>
        <v>3.55</v>
      </c>
      <c r="H109" s="10">
        <f>IFERROR(IF(ISBLANK(INDEX(Date_unitati!$V:$V,MATCH($B109,Date_unitati!$B:$B,0))),"-",INDEX(Date_unitati!$V:$V,MATCH($B109,Date_unitati!$B:$B,0))),"-")</f>
        <v>2.34</v>
      </c>
      <c r="I109" s="10">
        <f>IFERROR(IF(ISBLANK(INDEX(Date_unitati!$W:$W,MATCH($B109,Date_unitati!$B:$B,0))),"-",INDEX(Date_unitati!$W:$W,MATCH($B109,Date_unitati!$B:$B,0))),"-")</f>
        <v>3.1875</v>
      </c>
      <c r="J109" s="10">
        <f>IFERROR(IF(ISBLANK(INDEX(Date_unitati!$X:$X,MATCH($B109,Date_unitati!$B:$B,0))),"-",INDEX(Date_unitati!$X:$X,MATCH($B109,Date_unitati!$B:$B,0))),"-")</f>
        <v>2.15</v>
      </c>
      <c r="K109" s="10">
        <f>IFERROR(IF(ISBLANK(INDEX(Date_unitati!$Y:$Y,MATCH($B109,Date_unitati!$B:$B,0))),"-",INDEX(Date_unitati!$Y:$Y,MATCH($B109,Date_unitati!$B:$B,0))),"-")</f>
        <v>2.7149999999999999</v>
      </c>
      <c r="L109" s="10">
        <f t="shared" si="3"/>
        <v>-2.87</v>
      </c>
    </row>
    <row r="110" spans="1:12" x14ac:dyDescent="0.2">
      <c r="A110" s="15">
        <v>107</v>
      </c>
      <c r="B110" s="16" t="s">
        <v>80</v>
      </c>
      <c r="C110" s="16" t="s">
        <v>66</v>
      </c>
      <c r="D110" s="15" t="s">
        <v>64</v>
      </c>
      <c r="E110" s="10">
        <f>IFERROR(IF(ISBLANK(INDEX(Date_unitati!$S:$S,MATCH($B110,Date_unitati!$B:$B,0))),"-",INDEX(Date_unitati!$S:$S,MATCH($B110,Date_unitati!$B:$B,0))),"-")</f>
        <v>3.5444444444444501</v>
      </c>
      <c r="F110" s="10">
        <f>IFERROR(IF(ISBLANK(INDEX(Date_unitati!$T:$T,MATCH($B110,Date_unitati!$B:$B,0))),"-",INDEX(Date_unitati!$T:$T,MATCH($B110,Date_unitati!$B:$B,0))),"-")</f>
        <v>5.5642857142857203</v>
      </c>
      <c r="G110" s="10">
        <f>IFERROR(IF(ISBLANK(INDEX(Date_unitati!$U:$U,MATCH($B110,Date_unitati!$B:$B,0))),"-",INDEX(Date_unitati!$U:$U,MATCH($B110,Date_unitati!$B:$B,0))),"-")</f>
        <v>4.7642857142857098</v>
      </c>
      <c r="H110" s="10">
        <f>IFERROR(IF(ISBLANK(INDEX(Date_unitati!$V:$V,MATCH($B110,Date_unitati!$B:$B,0))),"-",INDEX(Date_unitati!$V:$V,MATCH($B110,Date_unitati!$B:$B,0))),"-")</f>
        <v>4.1307692307692303</v>
      </c>
      <c r="I110" s="10">
        <f>IFERROR(IF(ISBLANK(INDEX(Date_unitati!$W:$W,MATCH($B110,Date_unitati!$B:$B,0))),"-",INDEX(Date_unitati!$W:$W,MATCH($B110,Date_unitati!$B:$B,0))),"-")</f>
        <v>2.8857142857142901</v>
      </c>
      <c r="J110" s="10">
        <f>IFERROR(IF(ISBLANK(INDEX(Date_unitati!$X:$X,MATCH($B110,Date_unitati!$B:$B,0))),"-",INDEX(Date_unitati!$X:$X,MATCH($B110,Date_unitati!$B:$B,0))),"-")</f>
        <v>3.05</v>
      </c>
      <c r="K110" s="10">
        <f>IFERROR(IF(ISBLANK(INDEX(Date_unitati!$Y:$Y,MATCH($B110,Date_unitati!$B:$B,0))),"-",INDEX(Date_unitati!$Y:$Y,MATCH($B110,Date_unitati!$B:$B,0))),"-")</f>
        <v>2.1214285714285701</v>
      </c>
      <c r="L110" s="10">
        <f t="shared" si="3"/>
        <v>-1.42</v>
      </c>
    </row>
    <row r="111" spans="1:12" x14ac:dyDescent="0.2">
      <c r="A111" s="15">
        <v>108</v>
      </c>
      <c r="B111" s="16" t="s">
        <v>117</v>
      </c>
      <c r="C111" s="16" t="s">
        <v>66</v>
      </c>
      <c r="D111" s="15" t="s">
        <v>64</v>
      </c>
      <c r="E111" s="10">
        <f>IFERROR(IF(ISBLANK(INDEX(Date_unitati!$S:$S,MATCH($B111,Date_unitati!$B:$B,0))),"-",INDEX(Date_unitati!$S:$S,MATCH($B111,Date_unitati!$B:$B,0))),"-")</f>
        <v>7.1166666666666698</v>
      </c>
      <c r="F111" s="10">
        <f>IFERROR(IF(ISBLANK(INDEX(Date_unitati!$T:$T,MATCH($B111,Date_unitati!$B:$B,0))),"-",INDEX(Date_unitati!$T:$T,MATCH($B111,Date_unitati!$B:$B,0))),"-")</f>
        <v>5.5875000000000004</v>
      </c>
      <c r="G111" s="10">
        <f>IFERROR(IF(ISBLANK(INDEX(Date_unitati!$U:$U,MATCH($B111,Date_unitati!$B:$B,0))),"-",INDEX(Date_unitati!$U:$U,MATCH($B111,Date_unitati!$B:$B,0))),"-")</f>
        <v>5.9649999999999999</v>
      </c>
      <c r="H111" s="10">
        <f>IFERROR(IF(ISBLANK(INDEX(Date_unitati!$V:$V,MATCH($B111,Date_unitati!$B:$B,0))),"-",INDEX(Date_unitati!$V:$V,MATCH($B111,Date_unitati!$B:$B,0))),"-")</f>
        <v>5.53125</v>
      </c>
      <c r="I111" s="10">
        <f>IFERROR(IF(ISBLANK(INDEX(Date_unitati!$W:$W,MATCH($B111,Date_unitati!$B:$B,0))),"-",INDEX(Date_unitati!$W:$W,MATCH($B111,Date_unitati!$B:$B,0))),"-")</f>
        <v>5.2</v>
      </c>
      <c r="J111" s="10">
        <f>IFERROR(IF(ISBLANK(INDEX(Date_unitati!$X:$X,MATCH($B111,Date_unitati!$B:$B,0))),"-",INDEX(Date_unitati!$X:$X,MATCH($B111,Date_unitati!$B:$B,0))),"-")</f>
        <v>7.72</v>
      </c>
      <c r="K111" s="10" t="str">
        <f>IFERROR(IF(ISBLANK(INDEX(Date_unitati!$Y:$Y,MATCH($B111,Date_unitati!$B:$B,0))),"-",INDEX(Date_unitati!$Y:$Y,MATCH($B111,Date_unitati!$B:$B,0))),"-")</f>
        <v>-</v>
      </c>
      <c r="L111" s="10" t="str">
        <f t="shared" si="3"/>
        <v>-</v>
      </c>
    </row>
    <row r="112" spans="1:12" x14ac:dyDescent="0.2">
      <c r="A112" s="15">
        <v>109</v>
      </c>
      <c r="B112" s="16" t="s">
        <v>155</v>
      </c>
      <c r="C112" s="16" t="s">
        <v>66</v>
      </c>
      <c r="D112" s="15" t="s">
        <v>64</v>
      </c>
      <c r="E112" s="10">
        <f>IFERROR(IF(ISBLANK(INDEX(Date_unitati!$S:$S,MATCH($B112,Date_unitati!$B:$B,0))),"-",INDEX(Date_unitati!$S:$S,MATCH($B112,Date_unitati!$B:$B,0))),"-")</f>
        <v>7.0739999999999998</v>
      </c>
      <c r="F112" s="10">
        <f>IFERROR(IF(ISBLANK(INDEX(Date_unitati!$T:$T,MATCH($B112,Date_unitati!$B:$B,0))),"-",INDEX(Date_unitati!$T:$T,MATCH($B112,Date_unitati!$B:$B,0))),"-")</f>
        <v>5.7685714285714296</v>
      </c>
      <c r="G112" s="10">
        <f>IFERROR(IF(ISBLANK(INDEX(Date_unitati!$U:$U,MATCH($B112,Date_unitati!$B:$B,0))),"-",INDEX(Date_unitati!$U:$U,MATCH($B112,Date_unitati!$B:$B,0))),"-")</f>
        <v>6.9097560975609804</v>
      </c>
      <c r="H112" s="10">
        <f>IFERROR(IF(ISBLANK(INDEX(Date_unitati!$V:$V,MATCH($B112,Date_unitati!$B:$B,0))),"-",INDEX(Date_unitati!$V:$V,MATCH($B112,Date_unitati!$B:$B,0))),"-")</f>
        <v>6.2386363636363598</v>
      </c>
      <c r="I112" s="10">
        <f>IFERROR(IF(ISBLANK(INDEX(Date_unitati!$W:$W,MATCH($B112,Date_unitati!$B:$B,0))),"-",INDEX(Date_unitati!$W:$W,MATCH($B112,Date_unitati!$B:$B,0))),"-")</f>
        <v>6.5750000000000002</v>
      </c>
      <c r="J112" s="10">
        <f>IFERROR(IF(ISBLANK(INDEX(Date_unitati!$X:$X,MATCH($B112,Date_unitati!$B:$B,0))),"-",INDEX(Date_unitati!$X:$X,MATCH($B112,Date_unitati!$B:$B,0))),"-")</f>
        <v>6.8815789473684204</v>
      </c>
      <c r="K112" s="10" t="str">
        <f>IFERROR(IF(ISBLANK(INDEX(Date_unitati!$Y:$Y,MATCH($B112,Date_unitati!$B:$B,0))),"-",INDEX(Date_unitati!$Y:$Y,MATCH($B112,Date_unitati!$B:$B,0))),"-")</f>
        <v>-</v>
      </c>
      <c r="L112" s="10" t="str">
        <f t="shared" si="3"/>
        <v>-</v>
      </c>
    </row>
    <row r="113" spans="1:12" x14ac:dyDescent="0.2">
      <c r="A113" s="15">
        <v>110</v>
      </c>
      <c r="B113" s="16" t="s">
        <v>170</v>
      </c>
      <c r="C113" s="16" t="s">
        <v>171</v>
      </c>
      <c r="D113" s="15" t="s">
        <v>76</v>
      </c>
      <c r="E113" s="10">
        <f>IFERROR(IF(ISBLANK(INDEX(Date_unitati!$S:$S,MATCH($B113,Date_unitati!$B:$B,0))),"-",INDEX(Date_unitati!$S:$S,MATCH($B113,Date_unitati!$B:$B,0))),"-")</f>
        <v>7.6050000000000004</v>
      </c>
      <c r="F113" s="10">
        <f>IFERROR(IF(ISBLANK(INDEX(Date_unitati!$T:$T,MATCH($B113,Date_unitati!$B:$B,0))),"-",INDEX(Date_unitati!$T:$T,MATCH($B113,Date_unitati!$B:$B,0))),"-")</f>
        <v>6.2750000000000004</v>
      </c>
      <c r="G113" s="10">
        <f>IFERROR(IF(ISBLANK(INDEX(Date_unitati!$U:$U,MATCH($B113,Date_unitati!$B:$B,0))),"-",INDEX(Date_unitati!$U:$U,MATCH($B113,Date_unitati!$B:$B,0))),"-")</f>
        <v>7.6366666666666703</v>
      </c>
      <c r="H113" s="10">
        <f>IFERROR(IF(ISBLANK(INDEX(Date_unitati!$V:$V,MATCH($B113,Date_unitati!$B:$B,0))),"-",INDEX(Date_unitati!$V:$V,MATCH($B113,Date_unitati!$B:$B,0))),"-")</f>
        <v>6.5863636363636404</v>
      </c>
      <c r="I113" s="10">
        <f>IFERROR(IF(ISBLANK(INDEX(Date_unitati!$W:$W,MATCH($B113,Date_unitati!$B:$B,0))),"-",INDEX(Date_unitati!$W:$W,MATCH($B113,Date_unitati!$B:$B,0))),"-")</f>
        <v>5.8093750000000002</v>
      </c>
      <c r="J113" s="10">
        <f>IFERROR(IF(ISBLANK(INDEX(Date_unitati!$X:$X,MATCH($B113,Date_unitati!$B:$B,0))),"-",INDEX(Date_unitati!$X:$X,MATCH($B113,Date_unitati!$B:$B,0))),"-")</f>
        <v>5.9187500000000002</v>
      </c>
      <c r="K113" s="10" t="str">
        <f>IFERROR(IF(ISBLANK(INDEX(Date_unitati!$Y:$Y,MATCH($B113,Date_unitati!$B:$B,0))),"-",INDEX(Date_unitati!$Y:$Y,MATCH($B113,Date_unitati!$B:$B,0))),"-")</f>
        <v>-</v>
      </c>
      <c r="L113" s="10" t="str">
        <f t="shared" si="3"/>
        <v>-</v>
      </c>
    </row>
    <row r="114" spans="1:12" x14ac:dyDescent="0.2">
      <c r="A114" s="15">
        <v>111</v>
      </c>
      <c r="B114" s="16" t="s">
        <v>166</v>
      </c>
      <c r="C114" s="16" t="s">
        <v>167</v>
      </c>
      <c r="D114" s="15" t="s">
        <v>76</v>
      </c>
      <c r="E114" s="10">
        <f>IFERROR(IF(ISBLANK(INDEX(Date_unitati!$S:$S,MATCH($B114,Date_unitati!$B:$B,0))),"-",INDEX(Date_unitati!$S:$S,MATCH($B114,Date_unitati!$B:$B,0))),"-")</f>
        <v>6.9937500000000004</v>
      </c>
      <c r="F114" s="10">
        <f>IFERROR(IF(ISBLANK(INDEX(Date_unitati!$T:$T,MATCH($B114,Date_unitati!$B:$B,0))),"-",INDEX(Date_unitati!$T:$T,MATCH($B114,Date_unitati!$B:$B,0))),"-")</f>
        <v>4.6821428571428596</v>
      </c>
      <c r="G114" s="10">
        <f>IFERROR(IF(ISBLANK(INDEX(Date_unitati!$U:$U,MATCH($B114,Date_unitati!$B:$B,0))),"-",INDEX(Date_unitati!$U:$U,MATCH($B114,Date_unitati!$B:$B,0))),"-")</f>
        <v>5.6283333333333303</v>
      </c>
      <c r="H114" s="10">
        <f>IFERROR(IF(ISBLANK(INDEX(Date_unitati!$V:$V,MATCH($B114,Date_unitati!$B:$B,0))),"-",INDEX(Date_unitati!$V:$V,MATCH($B114,Date_unitati!$B:$B,0))),"-")</f>
        <v>6.6461538461538501</v>
      </c>
      <c r="I114" s="10">
        <f>IFERROR(IF(ISBLANK(INDEX(Date_unitati!$W:$W,MATCH($B114,Date_unitati!$B:$B,0))),"-",INDEX(Date_unitati!$W:$W,MATCH($B114,Date_unitati!$B:$B,0))),"-")</f>
        <v>5.4749999999999996</v>
      </c>
      <c r="J114" s="10">
        <f>IFERROR(IF(ISBLANK(INDEX(Date_unitati!$X:$X,MATCH($B114,Date_unitati!$B:$B,0))),"-",INDEX(Date_unitati!$X:$X,MATCH($B114,Date_unitati!$B:$B,0))),"-")</f>
        <v>6.2140000000000004</v>
      </c>
      <c r="K114" s="10" t="str">
        <f>IFERROR(IF(ISBLANK(INDEX(Date_unitati!$Y:$Y,MATCH($B114,Date_unitati!$B:$B,0))),"-",INDEX(Date_unitati!$Y:$Y,MATCH($B114,Date_unitati!$B:$B,0))),"-")</f>
        <v>-</v>
      </c>
      <c r="L114" s="10" t="str">
        <f t="shared" si="3"/>
        <v>-</v>
      </c>
    </row>
    <row r="115" spans="1:12" x14ac:dyDescent="0.2">
      <c r="A115" s="15">
        <v>112</v>
      </c>
      <c r="B115" s="16" t="s">
        <v>142</v>
      </c>
      <c r="C115" s="16" t="s">
        <v>66</v>
      </c>
      <c r="D115" s="15" t="s">
        <v>64</v>
      </c>
      <c r="E115" s="10">
        <f>IFERROR(IF(ISBLANK(INDEX(Date_unitati!$S:$S,MATCH($B115,Date_unitati!$B:$B,0))),"-",INDEX(Date_unitati!$S:$S,MATCH($B115,Date_unitati!$B:$B,0))),"-")</f>
        <v>5.1375000000000002</v>
      </c>
      <c r="F115" s="10" t="str">
        <f>IFERROR(IF(ISBLANK(INDEX(Date_unitati!$T:$T,MATCH($B115,Date_unitati!$B:$B,0))),"-",INDEX(Date_unitati!$T:$T,MATCH($B115,Date_unitati!$B:$B,0))),"-")</f>
        <v>-</v>
      </c>
      <c r="G115" s="10">
        <f>IFERROR(IF(ISBLANK(INDEX(Date_unitati!$U:$U,MATCH($B115,Date_unitati!$B:$B,0))),"-",INDEX(Date_unitati!$U:$U,MATCH($B115,Date_unitati!$B:$B,0))),"-")</f>
        <v>4.2699999999999996</v>
      </c>
      <c r="H115" s="10">
        <f>IFERROR(IF(ISBLANK(INDEX(Date_unitati!$V:$V,MATCH($B115,Date_unitati!$B:$B,0))),"-",INDEX(Date_unitati!$V:$V,MATCH($B115,Date_unitati!$B:$B,0))),"-")</f>
        <v>3.8909090909090902</v>
      </c>
      <c r="I115" s="10">
        <f>IFERROR(IF(ISBLANK(INDEX(Date_unitati!$W:$W,MATCH($B115,Date_unitati!$B:$B,0))),"-",INDEX(Date_unitati!$W:$W,MATCH($B115,Date_unitati!$B:$B,0))),"-")</f>
        <v>3.6124999999999998</v>
      </c>
      <c r="J115" s="10">
        <f>IFERROR(IF(ISBLANK(INDEX(Date_unitati!$X:$X,MATCH($B115,Date_unitati!$B:$B,0))),"-",INDEX(Date_unitati!$X:$X,MATCH($B115,Date_unitati!$B:$B,0))),"-")</f>
        <v>4.5</v>
      </c>
      <c r="K115" s="10" t="str">
        <f>IFERROR(IF(ISBLANK(INDEX(Date_unitati!$Y:$Y,MATCH($B115,Date_unitati!$B:$B,0))),"-",INDEX(Date_unitati!$Y:$Y,MATCH($B115,Date_unitati!$B:$B,0))),"-")</f>
        <v>-</v>
      </c>
      <c r="L115" s="10" t="str">
        <f t="shared" si="3"/>
        <v>-</v>
      </c>
    </row>
    <row r="116" spans="1:12" x14ac:dyDescent="0.2">
      <c r="A116" s="15">
        <v>113</v>
      </c>
      <c r="B116" s="16" t="s">
        <v>200</v>
      </c>
      <c r="C116" s="16" t="s">
        <v>201</v>
      </c>
      <c r="D116" s="15" t="s">
        <v>76</v>
      </c>
      <c r="E116" s="10">
        <f>IFERROR(IF(ISBLANK(INDEX(Date_unitati!$S:$S,MATCH($B116,Date_unitati!$B:$B,0))),"-",INDEX(Date_unitati!$S:$S,MATCH($B116,Date_unitati!$B:$B,0))),"-")</f>
        <v>4.3</v>
      </c>
      <c r="F116" s="10">
        <f>IFERROR(IF(ISBLANK(INDEX(Date_unitati!$T:$T,MATCH($B116,Date_unitati!$B:$B,0))),"-",INDEX(Date_unitati!$T:$T,MATCH($B116,Date_unitati!$B:$B,0))),"-")</f>
        <v>2.4285714285714302</v>
      </c>
      <c r="G116" s="10">
        <f>IFERROR(IF(ISBLANK(INDEX(Date_unitati!$U:$U,MATCH($B116,Date_unitati!$B:$B,0))),"-",INDEX(Date_unitati!$U:$U,MATCH($B116,Date_unitati!$B:$B,0))),"-")</f>
        <v>3.78</v>
      </c>
      <c r="H116" s="10">
        <f>IFERROR(IF(ISBLANK(INDEX(Date_unitati!$V:$V,MATCH($B116,Date_unitati!$B:$B,0))),"-",INDEX(Date_unitati!$V:$V,MATCH($B116,Date_unitati!$B:$B,0))),"-")</f>
        <v>3.87666666666667</v>
      </c>
      <c r="I116" s="10">
        <f>IFERROR(IF(ISBLANK(INDEX(Date_unitati!$W:$W,MATCH($B116,Date_unitati!$B:$B,0))),"-",INDEX(Date_unitati!$W:$W,MATCH($B116,Date_unitati!$B:$B,0))),"-")</f>
        <v>5.5333333333333297</v>
      </c>
      <c r="J116" s="10">
        <f>IFERROR(IF(ISBLANK(INDEX(Date_unitati!$X:$X,MATCH($B116,Date_unitati!$B:$B,0))),"-",INDEX(Date_unitati!$X:$X,MATCH($B116,Date_unitati!$B:$B,0))),"-")</f>
        <v>3.62</v>
      </c>
      <c r="K116" s="10" t="str">
        <f>IFERROR(IF(ISBLANK(INDEX(Date_unitati!$Y:$Y,MATCH($B116,Date_unitati!$B:$B,0))),"-",INDEX(Date_unitati!$Y:$Y,MATCH($B116,Date_unitati!$B:$B,0))),"-")</f>
        <v>-</v>
      </c>
      <c r="L116" s="10" t="str">
        <f t="shared" si="3"/>
        <v>-</v>
      </c>
    </row>
  </sheetData>
  <mergeCells count="1">
    <mergeCell ref="A1:L1"/>
  </mergeCells>
  <conditionalFormatting sqref="L4:L116">
    <cfRule type="colorScale" priority="2">
      <colorScale>
        <cfvo type="min"/>
        <cfvo type="num" val="0"/>
        <cfvo type="max"/>
        <color rgb="FFF8696B"/>
        <color rgb="FFFFEB84"/>
        <color rgb="FF63BE7B"/>
      </colorScale>
    </cfRule>
  </conditionalFormatting>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16"/>
  <sheetViews>
    <sheetView showGridLines="0" zoomScaleNormal="100" workbookViewId="0">
      <pane ySplit="3" topLeftCell="A4" activePane="bottomLeft" state="frozen"/>
      <selection pane="bottomLeft"/>
    </sheetView>
  </sheetViews>
  <sheetFormatPr baseColWidth="10" defaultColWidth="8.6640625" defaultRowHeight="15" x14ac:dyDescent="0.2"/>
  <cols>
    <col min="1" max="1" width="6" customWidth="1"/>
    <col min="2" max="2" width="46" customWidth="1"/>
    <col min="3" max="3" width="16" customWidth="1"/>
    <col min="4" max="11" width="9" customWidth="1"/>
    <col min="12" max="12" width="10" customWidth="1"/>
  </cols>
  <sheetData>
    <row r="1" spans="1:12" x14ac:dyDescent="0.2">
      <c r="A1" s="2" t="s">
        <v>266</v>
      </c>
      <c r="B1" s="2"/>
      <c r="C1" s="2"/>
      <c r="D1" s="2"/>
      <c r="E1" s="2"/>
      <c r="F1" s="2"/>
      <c r="G1" s="2"/>
      <c r="H1" s="2"/>
      <c r="I1" s="2"/>
      <c r="J1" s="2"/>
      <c r="K1" s="2"/>
      <c r="L1" s="2"/>
    </row>
    <row r="3" spans="1:12" x14ac:dyDescent="0.2">
      <c r="A3" s="12" t="s">
        <v>262</v>
      </c>
      <c r="B3" s="12" t="s">
        <v>24</v>
      </c>
      <c r="C3" s="12" t="s">
        <v>25</v>
      </c>
      <c r="D3" s="12" t="s">
        <v>26</v>
      </c>
      <c r="E3" s="12" t="s">
        <v>4</v>
      </c>
      <c r="F3" s="12" t="s">
        <v>5</v>
      </c>
      <c r="G3" s="12" t="s">
        <v>6</v>
      </c>
      <c r="H3" s="12" t="s">
        <v>7</v>
      </c>
      <c r="I3" s="12" t="s">
        <v>8</v>
      </c>
      <c r="J3" s="12" t="s">
        <v>9</v>
      </c>
      <c r="K3" s="12" t="s">
        <v>10</v>
      </c>
      <c r="L3" s="12" t="s">
        <v>263</v>
      </c>
    </row>
    <row r="4" spans="1:12" x14ac:dyDescent="0.2">
      <c r="A4" s="15">
        <v>1</v>
      </c>
      <c r="B4" s="16" t="s">
        <v>68</v>
      </c>
      <c r="C4" s="16" t="s">
        <v>66</v>
      </c>
      <c r="D4" s="15" t="s">
        <v>64</v>
      </c>
      <c r="E4" s="10">
        <f>IFERROR(IF(ISBLANK(INDEX(Date_unitati!$Z:$Z,MATCH($B4,Date_unitati!$B:$B,0))),"-",INDEX(Date_unitati!$Z:$Z,MATCH($B4,Date_unitati!$B:$B,0))),"-")</f>
        <v>9.0222222222222204</v>
      </c>
      <c r="F4" s="10">
        <f>IFERROR(IF(ISBLANK(INDEX(Date_unitati!$AA:$AA,MATCH($B4,Date_unitati!$B:$B,0))),"-",INDEX(Date_unitati!$AA:$AA,MATCH($B4,Date_unitati!$B:$B,0))),"-")</f>
        <v>8.6517045454545496</v>
      </c>
      <c r="G4" s="10">
        <f>IFERROR(IF(ISBLANK(INDEX(Date_unitati!$AB:$AB,MATCH($B4,Date_unitati!$B:$B,0))),"-",INDEX(Date_unitati!$AB:$AB,MATCH($B4,Date_unitati!$B:$B,0))),"-")</f>
        <v>8.6910714285714299</v>
      </c>
      <c r="H4" s="10">
        <f>IFERROR(IF(ISBLANK(INDEX(Date_unitati!$AC:$AC,MATCH($B4,Date_unitati!$B:$B,0))),"-",INDEX(Date_unitati!$AC:$AC,MATCH($B4,Date_unitati!$B:$B,0))),"-")</f>
        <v>9.1430232558139508</v>
      </c>
      <c r="I4" s="10">
        <f>IFERROR(IF(ISBLANK(INDEX(Date_unitati!$AD:$AD,MATCH($B4,Date_unitati!$B:$B,0))),"-",INDEX(Date_unitati!$AD:$AD,MATCH($B4,Date_unitati!$B:$B,0))),"-")</f>
        <v>8.4977528089887606</v>
      </c>
      <c r="J4" s="10">
        <f>IFERROR(IF(ISBLANK(INDEX(Date_unitati!$AE:$AE,MATCH($B4,Date_unitati!$B:$B,0))),"-",INDEX(Date_unitati!$AE:$AE,MATCH($B4,Date_unitati!$B:$B,0))),"-")</f>
        <v>8.5560240963855403</v>
      </c>
      <c r="K4" s="10">
        <f>IFERROR(IF(ISBLANK(INDEX(Date_unitati!$AF:$AF,MATCH($B4,Date_unitati!$B:$B,0))),"-",INDEX(Date_unitati!$AF:$AF,MATCH($B4,Date_unitati!$B:$B,0))),"-")</f>
        <v>8.7393258426966298</v>
      </c>
      <c r="L4" s="10">
        <f t="shared" ref="L4:L35" si="0">IFERROR(IF(OR(ISTEXT(E4),ISTEXT(K4)),"-",ROUND(K4-E4,2)),"-")</f>
        <v>-0.28000000000000003</v>
      </c>
    </row>
    <row r="5" spans="1:12" x14ac:dyDescent="0.2">
      <c r="A5" s="15">
        <v>2</v>
      </c>
      <c r="B5" s="16" t="s">
        <v>69</v>
      </c>
      <c r="C5" s="16" t="s">
        <v>66</v>
      </c>
      <c r="D5" s="15" t="s">
        <v>64</v>
      </c>
      <c r="E5" s="10">
        <f>IFERROR(IF(ISBLANK(INDEX(Date_unitati!$Z:$Z,MATCH($B5,Date_unitati!$B:$B,0))),"-",INDEX(Date_unitati!$Z:$Z,MATCH($B5,Date_unitati!$B:$B,0))),"-")</f>
        <v>7.8887096774193601</v>
      </c>
      <c r="F5" s="10">
        <f>IFERROR(IF(ISBLANK(INDEX(Date_unitati!$AA:$AA,MATCH($B5,Date_unitati!$B:$B,0))),"-",INDEX(Date_unitati!$AA:$AA,MATCH($B5,Date_unitati!$B:$B,0))),"-")</f>
        <v>7.0103260869565203</v>
      </c>
      <c r="G5" s="10">
        <f>IFERROR(IF(ISBLANK(INDEX(Date_unitati!$AB:$AB,MATCH($B5,Date_unitati!$B:$B,0))),"-",INDEX(Date_unitati!$AB:$AB,MATCH($B5,Date_unitati!$B:$B,0))),"-")</f>
        <v>7.7486842105263198</v>
      </c>
      <c r="H5" s="10">
        <f>IFERROR(IF(ISBLANK(INDEX(Date_unitati!$AC:$AC,MATCH($B5,Date_unitati!$B:$B,0))),"-",INDEX(Date_unitati!$AC:$AC,MATCH($B5,Date_unitati!$B:$B,0))),"-")</f>
        <v>7.7552845528455299</v>
      </c>
      <c r="I5" s="10">
        <f>IFERROR(IF(ISBLANK(INDEX(Date_unitati!$AD:$AD,MATCH($B5,Date_unitati!$B:$B,0))),"-",INDEX(Date_unitati!$AD:$AD,MATCH($B5,Date_unitati!$B:$B,0))),"-")</f>
        <v>7.1100840336134503</v>
      </c>
      <c r="J5" s="10">
        <f>IFERROR(IF(ISBLANK(INDEX(Date_unitati!$AE:$AE,MATCH($B5,Date_unitati!$B:$B,0))),"-",INDEX(Date_unitati!$AE:$AE,MATCH($B5,Date_unitati!$B:$B,0))),"-")</f>
        <v>7.8901709401709397</v>
      </c>
      <c r="K5" s="10">
        <f>IFERROR(IF(ISBLANK(INDEX(Date_unitati!$AF:$AF,MATCH($B5,Date_unitati!$B:$B,0))),"-",INDEX(Date_unitati!$AF:$AF,MATCH($B5,Date_unitati!$B:$B,0))),"-")</f>
        <v>7.96458333333333</v>
      </c>
      <c r="L5" s="10">
        <f t="shared" si="0"/>
        <v>0.08</v>
      </c>
    </row>
    <row r="6" spans="1:12" x14ac:dyDescent="0.2">
      <c r="A6" s="15">
        <v>3</v>
      </c>
      <c r="B6" s="16" t="s">
        <v>108</v>
      </c>
      <c r="C6" s="16" t="s">
        <v>66</v>
      </c>
      <c r="D6" s="15" t="s">
        <v>64</v>
      </c>
      <c r="E6" s="10" t="str">
        <f>IFERROR(IF(ISBLANK(INDEX(Date_unitati!$Z:$Z,MATCH($B6,Date_unitati!$B:$B,0))),"-",INDEX(Date_unitati!$Z:$Z,MATCH($B6,Date_unitati!$B:$B,0))),"-")</f>
        <v>-</v>
      </c>
      <c r="F6" s="10" t="str">
        <f>IFERROR(IF(ISBLANK(INDEX(Date_unitati!$AA:$AA,MATCH($B6,Date_unitati!$B:$B,0))),"-",INDEX(Date_unitati!$AA:$AA,MATCH($B6,Date_unitati!$B:$B,0))),"-")</f>
        <v>-</v>
      </c>
      <c r="G6" s="10" t="str">
        <f>IFERROR(IF(ISBLANK(INDEX(Date_unitati!$AB:$AB,MATCH($B6,Date_unitati!$B:$B,0))),"-",INDEX(Date_unitati!$AB:$AB,MATCH($B6,Date_unitati!$B:$B,0))),"-")</f>
        <v>-</v>
      </c>
      <c r="H6" s="10" t="str">
        <f>IFERROR(IF(ISBLANK(INDEX(Date_unitati!$AC:$AC,MATCH($B6,Date_unitati!$B:$B,0))),"-",INDEX(Date_unitati!$AC:$AC,MATCH($B6,Date_unitati!$B:$B,0))),"-")</f>
        <v>-</v>
      </c>
      <c r="I6" s="10" t="str">
        <f>IFERROR(IF(ISBLANK(INDEX(Date_unitati!$AD:$AD,MATCH($B6,Date_unitati!$B:$B,0))),"-",INDEX(Date_unitati!$AD:$AD,MATCH($B6,Date_unitati!$B:$B,0))),"-")</f>
        <v>-</v>
      </c>
      <c r="J6" s="10">
        <f>IFERROR(IF(ISBLANK(INDEX(Date_unitati!$AE:$AE,MATCH($B6,Date_unitati!$B:$B,0))),"-",INDEX(Date_unitati!$AE:$AE,MATCH($B6,Date_unitati!$B:$B,0))),"-")</f>
        <v>7.8181818181818201</v>
      </c>
      <c r="K6" s="10">
        <f>IFERROR(IF(ISBLANK(INDEX(Date_unitati!$AF:$AF,MATCH($B6,Date_unitati!$B:$B,0))),"-",INDEX(Date_unitati!$AF:$AF,MATCH($B6,Date_unitati!$B:$B,0))),"-")</f>
        <v>7.9366666666666701</v>
      </c>
      <c r="L6" s="10" t="str">
        <f t="shared" si="0"/>
        <v>-</v>
      </c>
    </row>
    <row r="7" spans="1:12" x14ac:dyDescent="0.2">
      <c r="A7" s="15">
        <v>4</v>
      </c>
      <c r="B7" s="16" t="s">
        <v>99</v>
      </c>
      <c r="C7" s="16" t="s">
        <v>66</v>
      </c>
      <c r="D7" s="15" t="s">
        <v>64</v>
      </c>
      <c r="E7" s="10">
        <f>IFERROR(IF(ISBLANK(INDEX(Date_unitati!$Z:$Z,MATCH($B7,Date_unitati!$B:$B,0))),"-",INDEX(Date_unitati!$Z:$Z,MATCH($B7,Date_unitati!$B:$B,0))),"-")</f>
        <v>7.8032258064516098</v>
      </c>
      <c r="F7" s="10">
        <f>IFERROR(IF(ISBLANK(INDEX(Date_unitati!$AA:$AA,MATCH($B7,Date_unitati!$B:$B,0))),"-",INDEX(Date_unitati!$AA:$AA,MATCH($B7,Date_unitati!$B:$B,0))),"-")</f>
        <v>6.8454545454545501</v>
      </c>
      <c r="G7" s="10">
        <f>IFERROR(IF(ISBLANK(INDEX(Date_unitati!$AB:$AB,MATCH($B7,Date_unitati!$B:$B,0))),"-",INDEX(Date_unitati!$AB:$AB,MATCH($B7,Date_unitati!$B:$B,0))),"-")</f>
        <v>7.7826923076923098</v>
      </c>
      <c r="H7" s="10">
        <f>IFERROR(IF(ISBLANK(INDEX(Date_unitati!$AC:$AC,MATCH($B7,Date_unitati!$B:$B,0))),"-",INDEX(Date_unitati!$AC:$AC,MATCH($B7,Date_unitati!$B:$B,0))),"-")</f>
        <v>8.4043859649122794</v>
      </c>
      <c r="I7" s="10">
        <f>IFERROR(IF(ISBLANK(INDEX(Date_unitati!$AD:$AD,MATCH($B7,Date_unitati!$B:$B,0))),"-",INDEX(Date_unitati!$AD:$AD,MATCH($B7,Date_unitati!$B:$B,0))),"-")</f>
        <v>7.6025316455696199</v>
      </c>
      <c r="J7" s="10">
        <f>IFERROR(IF(ISBLANK(INDEX(Date_unitati!$AE:$AE,MATCH($B7,Date_unitati!$B:$B,0))),"-",INDEX(Date_unitati!$AE:$AE,MATCH($B7,Date_unitati!$B:$B,0))),"-")</f>
        <v>7.6408045977011501</v>
      </c>
      <c r="K7" s="10">
        <f>IFERROR(IF(ISBLANK(INDEX(Date_unitati!$AF:$AF,MATCH($B7,Date_unitati!$B:$B,0))),"-",INDEX(Date_unitati!$AF:$AF,MATCH($B7,Date_unitati!$B:$B,0))),"-")</f>
        <v>7.7768867924528298</v>
      </c>
      <c r="L7" s="10">
        <f t="shared" si="0"/>
        <v>-0.03</v>
      </c>
    </row>
    <row r="8" spans="1:12" x14ac:dyDescent="0.2">
      <c r="A8" s="15">
        <v>5</v>
      </c>
      <c r="B8" s="16" t="s">
        <v>70</v>
      </c>
      <c r="C8" s="16" t="s">
        <v>66</v>
      </c>
      <c r="D8" s="15" t="s">
        <v>64</v>
      </c>
      <c r="E8" s="10">
        <f>IFERROR(IF(ISBLANK(INDEX(Date_unitati!$Z:$Z,MATCH($B8,Date_unitati!$B:$B,0))),"-",INDEX(Date_unitati!$Z:$Z,MATCH($B8,Date_unitati!$B:$B,0))),"-")</f>
        <v>7.0250000000000004</v>
      </c>
      <c r="F8" s="10">
        <f>IFERROR(IF(ISBLANK(INDEX(Date_unitati!$AA:$AA,MATCH($B8,Date_unitati!$B:$B,0))),"-",INDEX(Date_unitati!$AA:$AA,MATCH($B8,Date_unitati!$B:$B,0))),"-")</f>
        <v>6.8813333333333304</v>
      </c>
      <c r="G8" s="10">
        <f>IFERROR(IF(ISBLANK(INDEX(Date_unitati!$AB:$AB,MATCH($B8,Date_unitati!$B:$B,0))),"-",INDEX(Date_unitati!$AB:$AB,MATCH($B8,Date_unitati!$B:$B,0))),"-")</f>
        <v>7.4140625</v>
      </c>
      <c r="H8" s="10">
        <f>IFERROR(IF(ISBLANK(INDEX(Date_unitati!$AC:$AC,MATCH($B8,Date_unitati!$B:$B,0))),"-",INDEX(Date_unitati!$AC:$AC,MATCH($B8,Date_unitati!$B:$B,0))),"-")</f>
        <v>7.2087719298245601</v>
      </c>
      <c r="I8" s="10">
        <f>IFERROR(IF(ISBLANK(INDEX(Date_unitati!$AD:$AD,MATCH($B8,Date_unitati!$B:$B,0))),"-",INDEX(Date_unitati!$AD:$AD,MATCH($B8,Date_unitati!$B:$B,0))),"-")</f>
        <v>6.8645631067961199</v>
      </c>
      <c r="J8" s="10">
        <f>IFERROR(IF(ISBLANK(INDEX(Date_unitati!$AE:$AE,MATCH($B8,Date_unitati!$B:$B,0))),"-",INDEX(Date_unitati!$AE:$AE,MATCH($B8,Date_unitati!$B:$B,0))),"-")</f>
        <v>7.4307692307692301</v>
      </c>
      <c r="K8" s="10">
        <f>IFERROR(IF(ISBLANK(INDEX(Date_unitati!$AF:$AF,MATCH($B8,Date_unitati!$B:$B,0))),"-",INDEX(Date_unitati!$AF:$AF,MATCH($B8,Date_unitati!$B:$B,0))),"-")</f>
        <v>7.6777777777777798</v>
      </c>
      <c r="L8" s="10">
        <f t="shared" si="0"/>
        <v>0.65</v>
      </c>
    </row>
    <row r="9" spans="1:12" x14ac:dyDescent="0.2">
      <c r="A9" s="15">
        <v>6</v>
      </c>
      <c r="B9" s="16" t="s">
        <v>79</v>
      </c>
      <c r="C9" s="16" t="s">
        <v>66</v>
      </c>
      <c r="D9" s="15" t="s">
        <v>64</v>
      </c>
      <c r="E9" s="10">
        <f>IFERROR(IF(ISBLANK(INDEX(Date_unitati!$Z:$Z,MATCH($B9,Date_unitati!$B:$B,0))),"-",INDEX(Date_unitati!$Z:$Z,MATCH($B9,Date_unitati!$B:$B,0))),"-")</f>
        <v>7.8428571428571399</v>
      </c>
      <c r="F9" s="10">
        <f>IFERROR(IF(ISBLANK(INDEX(Date_unitati!$AA:$AA,MATCH($B9,Date_unitati!$B:$B,0))),"-",INDEX(Date_unitati!$AA:$AA,MATCH($B9,Date_unitati!$B:$B,0))),"-")</f>
        <v>7.6030303030302999</v>
      </c>
      <c r="G9" s="10">
        <f>IFERROR(IF(ISBLANK(INDEX(Date_unitati!$AB:$AB,MATCH($B9,Date_unitati!$B:$B,0))),"-",INDEX(Date_unitati!$AB:$AB,MATCH($B9,Date_unitati!$B:$B,0))),"-")</f>
        <v>7.9051724137930997</v>
      </c>
      <c r="H9" s="10">
        <f>IFERROR(IF(ISBLANK(INDEX(Date_unitati!$AC:$AC,MATCH($B9,Date_unitati!$B:$B,0))),"-",INDEX(Date_unitati!$AC:$AC,MATCH($B9,Date_unitati!$B:$B,0))),"-")</f>
        <v>7.80736434108527</v>
      </c>
      <c r="I9" s="10">
        <f>IFERROR(IF(ISBLANK(INDEX(Date_unitati!$AD:$AD,MATCH($B9,Date_unitati!$B:$B,0))),"-",INDEX(Date_unitati!$AD:$AD,MATCH($B9,Date_unitati!$B:$B,0))),"-")</f>
        <v>7.3992366412213704</v>
      </c>
      <c r="J9" s="10">
        <f>IFERROR(IF(ISBLANK(INDEX(Date_unitati!$AE:$AE,MATCH($B9,Date_unitati!$B:$B,0))),"-",INDEX(Date_unitati!$AE:$AE,MATCH($B9,Date_unitati!$B:$B,0))),"-")</f>
        <v>8.2936241610738293</v>
      </c>
      <c r="K9" s="10">
        <f>IFERROR(IF(ISBLANK(INDEX(Date_unitati!$AF:$AF,MATCH($B9,Date_unitati!$B:$B,0))),"-",INDEX(Date_unitati!$AF:$AF,MATCH($B9,Date_unitati!$B:$B,0))),"-")</f>
        <v>7.5822033898305099</v>
      </c>
      <c r="L9" s="10">
        <f t="shared" si="0"/>
        <v>-0.26</v>
      </c>
    </row>
    <row r="10" spans="1:12" x14ac:dyDescent="0.2">
      <c r="A10" s="15">
        <v>7</v>
      </c>
      <c r="B10" s="16" t="s">
        <v>210</v>
      </c>
      <c r="C10" s="16" t="s">
        <v>211</v>
      </c>
      <c r="D10" s="15" t="s">
        <v>76</v>
      </c>
      <c r="E10" s="10">
        <f>IFERROR(IF(ISBLANK(INDEX(Date_unitati!$Z:$Z,MATCH($B10,Date_unitati!$B:$B,0))),"-",INDEX(Date_unitati!$Z:$Z,MATCH($B10,Date_unitati!$B:$B,0))),"-")</f>
        <v>5.4214285714285699</v>
      </c>
      <c r="F10" s="10">
        <f>IFERROR(IF(ISBLANK(INDEX(Date_unitati!$AA:$AA,MATCH($B10,Date_unitati!$B:$B,0))),"-",INDEX(Date_unitati!$AA:$AA,MATCH($B10,Date_unitati!$B:$B,0))),"-")</f>
        <v>6.8150000000000004</v>
      </c>
      <c r="G10" s="10">
        <f>IFERROR(IF(ISBLANK(INDEX(Date_unitati!$AB:$AB,MATCH($B10,Date_unitati!$B:$B,0))),"-",INDEX(Date_unitati!$AB:$AB,MATCH($B10,Date_unitati!$B:$B,0))),"-")</f>
        <v>6.75</v>
      </c>
      <c r="H10" s="10">
        <f>IFERROR(IF(ISBLANK(INDEX(Date_unitati!$AC:$AC,MATCH($B10,Date_unitati!$B:$B,0))),"-",INDEX(Date_unitati!$AC:$AC,MATCH($B10,Date_unitati!$B:$B,0))),"-")</f>
        <v>7.36</v>
      </c>
      <c r="I10" s="10" t="str">
        <f>IFERROR(IF(ISBLANK(INDEX(Date_unitati!$AD:$AD,MATCH($B10,Date_unitati!$B:$B,0))),"-",INDEX(Date_unitati!$AD:$AD,MATCH($B10,Date_unitati!$B:$B,0))),"-")</f>
        <v>-</v>
      </c>
      <c r="J10" s="10">
        <f>IFERROR(IF(ISBLANK(INDEX(Date_unitati!$AE:$AE,MATCH($B10,Date_unitati!$B:$B,0))),"-",INDEX(Date_unitati!$AE:$AE,MATCH($B10,Date_unitati!$B:$B,0))),"-")</f>
        <v>7.55</v>
      </c>
      <c r="K10" s="10">
        <f>IFERROR(IF(ISBLANK(INDEX(Date_unitati!$AF:$AF,MATCH($B10,Date_unitati!$B:$B,0))),"-",INDEX(Date_unitati!$AF:$AF,MATCH($B10,Date_unitati!$B:$B,0))),"-")</f>
        <v>7.5</v>
      </c>
      <c r="L10" s="10">
        <f t="shared" si="0"/>
        <v>2.08</v>
      </c>
    </row>
    <row r="11" spans="1:12" x14ac:dyDescent="0.2">
      <c r="A11" s="15">
        <v>8</v>
      </c>
      <c r="B11" s="16" t="s">
        <v>194</v>
      </c>
      <c r="C11" s="16" t="s">
        <v>195</v>
      </c>
      <c r="D11" s="15" t="s">
        <v>76</v>
      </c>
      <c r="E11" s="10">
        <f>IFERROR(IF(ISBLANK(INDEX(Date_unitati!$Z:$Z,MATCH($B11,Date_unitati!$B:$B,0))),"-",INDEX(Date_unitati!$Z:$Z,MATCH($B11,Date_unitati!$B:$B,0))),"-")</f>
        <v>5.35</v>
      </c>
      <c r="F11" s="10">
        <f>IFERROR(IF(ISBLANK(INDEX(Date_unitati!$AA:$AA,MATCH($B11,Date_unitati!$B:$B,0))),"-",INDEX(Date_unitati!$AA:$AA,MATCH($B11,Date_unitati!$B:$B,0))),"-")</f>
        <v>5.36</v>
      </c>
      <c r="G11" s="10">
        <f>IFERROR(IF(ISBLANK(INDEX(Date_unitati!$AB:$AB,MATCH($B11,Date_unitati!$B:$B,0))),"-",INDEX(Date_unitati!$AB:$AB,MATCH($B11,Date_unitati!$B:$B,0))),"-")</f>
        <v>7.31</v>
      </c>
      <c r="H11" s="10">
        <f>IFERROR(IF(ISBLANK(INDEX(Date_unitati!$AC:$AC,MATCH($B11,Date_unitati!$B:$B,0))),"-",INDEX(Date_unitati!$AC:$AC,MATCH($B11,Date_unitati!$B:$B,0))),"-")</f>
        <v>4.99444444444444</v>
      </c>
      <c r="I11" s="10">
        <f>IFERROR(IF(ISBLANK(INDEX(Date_unitati!$AD:$AD,MATCH($B11,Date_unitati!$B:$B,0))),"-",INDEX(Date_unitati!$AD:$AD,MATCH($B11,Date_unitati!$B:$B,0))),"-")</f>
        <v>6.1124999999999998</v>
      </c>
      <c r="J11" s="10">
        <f>IFERROR(IF(ISBLANK(INDEX(Date_unitati!$AE:$AE,MATCH($B11,Date_unitati!$B:$B,0))),"-",INDEX(Date_unitati!$AE:$AE,MATCH($B11,Date_unitati!$B:$B,0))),"-")</f>
        <v>4.9937500000000004</v>
      </c>
      <c r="K11" s="10">
        <f>IFERROR(IF(ISBLANK(INDEX(Date_unitati!$AF:$AF,MATCH($B11,Date_unitati!$B:$B,0))),"-",INDEX(Date_unitati!$AF:$AF,MATCH($B11,Date_unitati!$B:$B,0))),"-")</f>
        <v>7.27</v>
      </c>
      <c r="L11" s="10">
        <f t="shared" si="0"/>
        <v>1.92</v>
      </c>
    </row>
    <row r="12" spans="1:12" x14ac:dyDescent="0.2">
      <c r="A12" s="15">
        <v>9</v>
      </c>
      <c r="B12" s="16" t="s">
        <v>180</v>
      </c>
      <c r="C12" s="16" t="s">
        <v>181</v>
      </c>
      <c r="D12" s="15" t="s">
        <v>76</v>
      </c>
      <c r="E12" s="10">
        <f>IFERROR(IF(ISBLANK(INDEX(Date_unitati!$Z:$Z,MATCH($B12,Date_unitati!$B:$B,0))),"-",INDEX(Date_unitati!$Z:$Z,MATCH($B12,Date_unitati!$B:$B,0))),"-")</f>
        <v>6.33</v>
      </c>
      <c r="F12" s="10">
        <f>IFERROR(IF(ISBLANK(INDEX(Date_unitati!$AA:$AA,MATCH($B12,Date_unitati!$B:$B,0))),"-",INDEX(Date_unitati!$AA:$AA,MATCH($B12,Date_unitati!$B:$B,0))),"-")</f>
        <v>5.625</v>
      </c>
      <c r="G12" s="10">
        <f>IFERROR(IF(ISBLANK(INDEX(Date_unitati!$AB:$AB,MATCH($B12,Date_unitati!$B:$B,0))),"-",INDEX(Date_unitati!$AB:$AB,MATCH($B12,Date_unitati!$B:$B,0))),"-")</f>
        <v>6.3727272727272704</v>
      </c>
      <c r="H12" s="10">
        <f>IFERROR(IF(ISBLANK(INDEX(Date_unitati!$AC:$AC,MATCH($B12,Date_unitati!$B:$B,0))),"-",INDEX(Date_unitati!$AC:$AC,MATCH($B12,Date_unitati!$B:$B,0))),"-")</f>
        <v>6.1454545454545499</v>
      </c>
      <c r="I12" s="10">
        <f>IFERROR(IF(ISBLANK(INDEX(Date_unitati!$AD:$AD,MATCH($B12,Date_unitati!$B:$B,0))),"-",INDEX(Date_unitati!$AD:$AD,MATCH($B12,Date_unitati!$B:$B,0))),"-")</f>
        <v>5.51</v>
      </c>
      <c r="J12" s="10">
        <f>IFERROR(IF(ISBLANK(INDEX(Date_unitati!$AE:$AE,MATCH($B12,Date_unitati!$B:$B,0))),"-",INDEX(Date_unitati!$AE:$AE,MATCH($B12,Date_unitati!$B:$B,0))),"-")</f>
        <v>6.8846153846153904</v>
      </c>
      <c r="K12" s="10">
        <f>IFERROR(IF(ISBLANK(INDEX(Date_unitati!$AF:$AF,MATCH($B12,Date_unitati!$B:$B,0))),"-",INDEX(Date_unitati!$AF:$AF,MATCH($B12,Date_unitati!$B:$B,0))),"-")</f>
        <v>7.1142857142857103</v>
      </c>
      <c r="L12" s="10">
        <f t="shared" si="0"/>
        <v>0.78</v>
      </c>
    </row>
    <row r="13" spans="1:12" x14ac:dyDescent="0.2">
      <c r="A13" s="15">
        <v>10</v>
      </c>
      <c r="B13" s="16" t="s">
        <v>67</v>
      </c>
      <c r="C13" s="16" t="s">
        <v>66</v>
      </c>
      <c r="D13" s="15" t="s">
        <v>64</v>
      </c>
      <c r="E13" s="10">
        <f>IFERROR(IF(ISBLANK(INDEX(Date_unitati!$Z:$Z,MATCH($B13,Date_unitati!$B:$B,0))),"-",INDEX(Date_unitati!$Z:$Z,MATCH($B13,Date_unitati!$B:$B,0))),"-")</f>
        <v>7.2476190476190503</v>
      </c>
      <c r="F13" s="10">
        <f>IFERROR(IF(ISBLANK(INDEX(Date_unitati!$AA:$AA,MATCH($B13,Date_unitati!$B:$B,0))),"-",INDEX(Date_unitati!$AA:$AA,MATCH($B13,Date_unitati!$B:$B,0))),"-")</f>
        <v>6.50810810810811</v>
      </c>
      <c r="G13" s="10">
        <f>IFERROR(IF(ISBLANK(INDEX(Date_unitati!$AB:$AB,MATCH($B13,Date_unitati!$B:$B,0))),"-",INDEX(Date_unitati!$AB:$AB,MATCH($B13,Date_unitati!$B:$B,0))),"-")</f>
        <v>7.1617647058823497</v>
      </c>
      <c r="H13" s="10">
        <f>IFERROR(IF(ISBLANK(INDEX(Date_unitati!$AC:$AC,MATCH($B13,Date_unitati!$B:$B,0))),"-",INDEX(Date_unitati!$AC:$AC,MATCH($B13,Date_unitati!$B:$B,0))),"-")</f>
        <v>6.88</v>
      </c>
      <c r="I13" s="10">
        <f>IFERROR(IF(ISBLANK(INDEX(Date_unitati!$AD:$AD,MATCH($B13,Date_unitati!$B:$B,0))),"-",INDEX(Date_unitati!$AD:$AD,MATCH($B13,Date_unitati!$B:$B,0))),"-")</f>
        <v>6.9566666666666697</v>
      </c>
      <c r="J13" s="10">
        <f>IFERROR(IF(ISBLANK(INDEX(Date_unitati!$AE:$AE,MATCH($B13,Date_unitati!$B:$B,0))),"-",INDEX(Date_unitati!$AE:$AE,MATCH($B13,Date_unitati!$B:$B,0))),"-")</f>
        <v>7.3712765957446802</v>
      </c>
      <c r="K13" s="10">
        <f>IFERROR(IF(ISBLANK(INDEX(Date_unitati!$AF:$AF,MATCH($B13,Date_unitati!$B:$B,0))),"-",INDEX(Date_unitati!$AF:$AF,MATCH($B13,Date_unitati!$B:$B,0))),"-")</f>
        <v>6.8943181818181802</v>
      </c>
      <c r="L13" s="10">
        <f t="shared" si="0"/>
        <v>-0.35</v>
      </c>
    </row>
    <row r="14" spans="1:12" x14ac:dyDescent="0.2">
      <c r="A14" s="15">
        <v>11</v>
      </c>
      <c r="B14" s="16" t="s">
        <v>122</v>
      </c>
      <c r="C14" s="16" t="s">
        <v>66</v>
      </c>
      <c r="D14" s="15" t="s">
        <v>64</v>
      </c>
      <c r="E14" s="10">
        <f>IFERROR(IF(ISBLANK(INDEX(Date_unitati!$Z:$Z,MATCH($B14,Date_unitati!$B:$B,0))),"-",INDEX(Date_unitati!$Z:$Z,MATCH($B14,Date_unitati!$B:$B,0))),"-")</f>
        <v>6.05454545454546</v>
      </c>
      <c r="F14" s="10">
        <f>IFERROR(IF(ISBLANK(INDEX(Date_unitati!$AA:$AA,MATCH($B14,Date_unitati!$B:$B,0))),"-",INDEX(Date_unitati!$AA:$AA,MATCH($B14,Date_unitati!$B:$B,0))),"-")</f>
        <v>6.03909090909091</v>
      </c>
      <c r="G14" s="10">
        <f>IFERROR(IF(ISBLANK(INDEX(Date_unitati!$AB:$AB,MATCH($B14,Date_unitati!$B:$B,0))),"-",INDEX(Date_unitati!$AB:$AB,MATCH($B14,Date_unitati!$B:$B,0))),"-")</f>
        <v>6.4950819672131201</v>
      </c>
      <c r="H14" s="10">
        <f>IFERROR(IF(ISBLANK(INDEX(Date_unitati!$AC:$AC,MATCH($B14,Date_unitati!$B:$B,0))),"-",INDEX(Date_unitati!$AC:$AC,MATCH($B14,Date_unitati!$B:$B,0))),"-")</f>
        <v>7.04416666666667</v>
      </c>
      <c r="I14" s="10">
        <f>IFERROR(IF(ISBLANK(INDEX(Date_unitati!$AD:$AD,MATCH($B14,Date_unitati!$B:$B,0))),"-",INDEX(Date_unitati!$AD:$AD,MATCH($B14,Date_unitati!$B:$B,0))),"-")</f>
        <v>6.7291666666666696</v>
      </c>
      <c r="J14" s="10">
        <f>IFERROR(IF(ISBLANK(INDEX(Date_unitati!$AE:$AE,MATCH($B14,Date_unitati!$B:$B,0))),"-",INDEX(Date_unitati!$AE:$AE,MATCH($B14,Date_unitati!$B:$B,0))),"-")</f>
        <v>6.16</v>
      </c>
      <c r="K14" s="10">
        <f>IFERROR(IF(ISBLANK(INDEX(Date_unitati!$AF:$AF,MATCH($B14,Date_unitati!$B:$B,0))),"-",INDEX(Date_unitati!$AF:$AF,MATCH($B14,Date_unitati!$B:$B,0))),"-")</f>
        <v>6.8431034482758601</v>
      </c>
      <c r="L14" s="10">
        <f t="shared" si="0"/>
        <v>0.79</v>
      </c>
    </row>
    <row r="15" spans="1:12" x14ac:dyDescent="0.2">
      <c r="A15" s="15">
        <v>12</v>
      </c>
      <c r="B15" s="16" t="s">
        <v>106</v>
      </c>
      <c r="C15" s="16" t="s">
        <v>107</v>
      </c>
      <c r="D15" s="15" t="s">
        <v>64</v>
      </c>
      <c r="E15" s="10">
        <f>IFERROR(IF(ISBLANK(INDEX(Date_unitati!$Z:$Z,MATCH($B15,Date_unitati!$B:$B,0))),"-",INDEX(Date_unitati!$Z:$Z,MATCH($B15,Date_unitati!$B:$B,0))),"-")</f>
        <v>6.1835526315789497</v>
      </c>
      <c r="F15" s="10">
        <f>IFERROR(IF(ISBLANK(INDEX(Date_unitati!$AA:$AA,MATCH($B15,Date_unitati!$B:$B,0))),"-",INDEX(Date_unitati!$AA:$AA,MATCH($B15,Date_unitati!$B:$B,0))),"-")</f>
        <v>5.3014705882352899</v>
      </c>
      <c r="G15" s="10">
        <f>IFERROR(IF(ISBLANK(INDEX(Date_unitati!$AB:$AB,MATCH($B15,Date_unitati!$B:$B,0))),"-",INDEX(Date_unitati!$AB:$AB,MATCH($B15,Date_unitati!$B:$B,0))),"-")</f>
        <v>6.3346153846153799</v>
      </c>
      <c r="H15" s="10">
        <f>IFERROR(IF(ISBLANK(INDEX(Date_unitati!$AC:$AC,MATCH($B15,Date_unitati!$B:$B,0))),"-",INDEX(Date_unitati!$AC:$AC,MATCH($B15,Date_unitati!$B:$B,0))),"-")</f>
        <v>6.7678571428571397</v>
      </c>
      <c r="I15" s="10">
        <f>IFERROR(IF(ISBLANK(INDEX(Date_unitati!$AD:$AD,MATCH($B15,Date_unitati!$B:$B,0))),"-",INDEX(Date_unitati!$AD:$AD,MATCH($B15,Date_unitati!$B:$B,0))),"-")</f>
        <v>5.9556603773584902</v>
      </c>
      <c r="J15" s="10">
        <f>IFERROR(IF(ISBLANK(INDEX(Date_unitati!$AE:$AE,MATCH($B15,Date_unitati!$B:$B,0))),"-",INDEX(Date_unitati!$AE:$AE,MATCH($B15,Date_unitati!$B:$B,0))),"-")</f>
        <v>6.0789473684210504</v>
      </c>
      <c r="K15" s="10">
        <f>IFERROR(IF(ISBLANK(INDEX(Date_unitati!$AF:$AF,MATCH($B15,Date_unitati!$B:$B,0))),"-",INDEX(Date_unitati!$AF:$AF,MATCH($B15,Date_unitati!$B:$B,0))),"-")</f>
        <v>6.83214285714286</v>
      </c>
      <c r="L15" s="10">
        <f t="shared" si="0"/>
        <v>0.65</v>
      </c>
    </row>
    <row r="16" spans="1:12" x14ac:dyDescent="0.2">
      <c r="A16" s="15">
        <v>13</v>
      </c>
      <c r="B16" s="16" t="s">
        <v>126</v>
      </c>
      <c r="C16" s="16" t="s">
        <v>66</v>
      </c>
      <c r="D16" s="15" t="s">
        <v>64</v>
      </c>
      <c r="E16" s="10">
        <f>IFERROR(IF(ISBLANK(INDEX(Date_unitati!$Z:$Z,MATCH($B16,Date_unitati!$B:$B,0))),"-",INDEX(Date_unitati!$Z:$Z,MATCH($B16,Date_unitati!$B:$B,0))),"-")</f>
        <v>6.6406779661017001</v>
      </c>
      <c r="F16" s="10">
        <f>IFERROR(IF(ISBLANK(INDEX(Date_unitati!$AA:$AA,MATCH($B16,Date_unitati!$B:$B,0))),"-",INDEX(Date_unitati!$AA:$AA,MATCH($B16,Date_unitati!$B:$B,0))),"-")</f>
        <v>6.0750000000000002</v>
      </c>
      <c r="G16" s="10">
        <f>IFERROR(IF(ISBLANK(INDEX(Date_unitati!$AB:$AB,MATCH($B16,Date_unitati!$B:$B,0))),"-",INDEX(Date_unitati!$AB:$AB,MATCH($B16,Date_unitati!$B:$B,0))),"-")</f>
        <v>6.4183333333333303</v>
      </c>
      <c r="H16" s="10">
        <f>IFERROR(IF(ISBLANK(INDEX(Date_unitati!$AC:$AC,MATCH($B16,Date_unitati!$B:$B,0))),"-",INDEX(Date_unitati!$AC:$AC,MATCH($B16,Date_unitati!$B:$B,0))),"-")</f>
        <v>6.6228813559321997</v>
      </c>
      <c r="I16" s="10">
        <f>IFERROR(IF(ISBLANK(INDEX(Date_unitati!$AD:$AD,MATCH($B16,Date_unitati!$B:$B,0))),"-",INDEX(Date_unitati!$AD:$AD,MATCH($B16,Date_unitati!$B:$B,0))),"-")</f>
        <v>6.2482456140350902</v>
      </c>
      <c r="J16" s="10">
        <f>IFERROR(IF(ISBLANK(INDEX(Date_unitati!$AE:$AE,MATCH($B16,Date_unitati!$B:$B,0))),"-",INDEX(Date_unitati!$AE:$AE,MATCH($B16,Date_unitati!$B:$B,0))),"-")</f>
        <v>6.6288461538461503</v>
      </c>
      <c r="K16" s="10">
        <f>IFERROR(IF(ISBLANK(INDEX(Date_unitati!$AF:$AF,MATCH($B16,Date_unitati!$B:$B,0))),"-",INDEX(Date_unitati!$AF:$AF,MATCH($B16,Date_unitati!$B:$B,0))),"-")</f>
        <v>6.8313432835820898</v>
      </c>
      <c r="L16" s="10">
        <f t="shared" si="0"/>
        <v>0.19</v>
      </c>
    </row>
    <row r="17" spans="1:12" x14ac:dyDescent="0.2">
      <c r="A17" s="15">
        <v>14</v>
      </c>
      <c r="B17" s="16" t="s">
        <v>127</v>
      </c>
      <c r="C17" s="16" t="s">
        <v>66</v>
      </c>
      <c r="D17" s="15" t="s">
        <v>64</v>
      </c>
      <c r="E17" s="10">
        <f>IFERROR(IF(ISBLANK(INDEX(Date_unitati!$Z:$Z,MATCH($B17,Date_unitati!$B:$B,0))),"-",INDEX(Date_unitati!$Z:$Z,MATCH($B17,Date_unitati!$B:$B,0))),"-")</f>
        <v>6.22887323943662</v>
      </c>
      <c r="F17" s="10">
        <f>IFERROR(IF(ISBLANK(INDEX(Date_unitati!$AA:$AA,MATCH($B17,Date_unitati!$B:$B,0))),"-",INDEX(Date_unitati!$AA:$AA,MATCH($B17,Date_unitati!$B:$B,0))),"-")</f>
        <v>6.4734693877550997</v>
      </c>
      <c r="G17" s="10">
        <f>IFERROR(IF(ISBLANK(INDEX(Date_unitati!$AB:$AB,MATCH($B17,Date_unitati!$B:$B,0))),"-",INDEX(Date_unitati!$AB:$AB,MATCH($B17,Date_unitati!$B:$B,0))),"-")</f>
        <v>7.3108695652173896</v>
      </c>
      <c r="H17" s="10">
        <f>IFERROR(IF(ISBLANK(INDEX(Date_unitati!$AC:$AC,MATCH($B17,Date_unitati!$B:$B,0))),"-",INDEX(Date_unitati!$AC:$AC,MATCH($B17,Date_unitati!$B:$B,0))),"-")</f>
        <v>7.4686046511627904</v>
      </c>
      <c r="I17" s="10">
        <f>IFERROR(IF(ISBLANK(INDEX(Date_unitati!$AD:$AD,MATCH($B17,Date_unitati!$B:$B,0))),"-",INDEX(Date_unitati!$AD:$AD,MATCH($B17,Date_unitati!$B:$B,0))),"-")</f>
        <v>6.7674418604651203</v>
      </c>
      <c r="J17" s="10">
        <f>IFERROR(IF(ISBLANK(INDEX(Date_unitati!$AE:$AE,MATCH($B17,Date_unitati!$B:$B,0))),"-",INDEX(Date_unitati!$AE:$AE,MATCH($B17,Date_unitati!$B:$B,0))),"-")</f>
        <v>7.1704301075268804</v>
      </c>
      <c r="K17" s="10">
        <f>IFERROR(IF(ISBLANK(INDEX(Date_unitati!$AF:$AF,MATCH($B17,Date_unitati!$B:$B,0))),"-",INDEX(Date_unitati!$AF:$AF,MATCH($B17,Date_unitati!$B:$B,0))),"-")</f>
        <v>6.6687500000000002</v>
      </c>
      <c r="L17" s="10">
        <f t="shared" si="0"/>
        <v>0.44</v>
      </c>
    </row>
    <row r="18" spans="1:12" x14ac:dyDescent="0.2">
      <c r="A18" s="15">
        <v>15</v>
      </c>
      <c r="B18" s="16" t="s">
        <v>212</v>
      </c>
      <c r="C18" s="16" t="s">
        <v>213</v>
      </c>
      <c r="D18" s="15" t="s">
        <v>76</v>
      </c>
      <c r="E18" s="10">
        <f>IFERROR(IF(ISBLANK(INDEX(Date_unitati!$Z:$Z,MATCH($B18,Date_unitati!$B:$B,0))),"-",INDEX(Date_unitati!$Z:$Z,MATCH($B18,Date_unitati!$B:$B,0))),"-")</f>
        <v>5.2590909090909097</v>
      </c>
      <c r="F18" s="10">
        <f>IFERROR(IF(ISBLANK(INDEX(Date_unitati!$AA:$AA,MATCH($B18,Date_unitati!$B:$B,0))),"-",INDEX(Date_unitati!$AA:$AA,MATCH($B18,Date_unitati!$B:$B,0))),"-")</f>
        <v>4.8388888888888903</v>
      </c>
      <c r="G18" s="10">
        <f>IFERROR(IF(ISBLANK(INDEX(Date_unitati!$AB:$AB,MATCH($B18,Date_unitati!$B:$B,0))),"-",INDEX(Date_unitati!$AB:$AB,MATCH($B18,Date_unitati!$B:$B,0))),"-")</f>
        <v>5.8636363636363598</v>
      </c>
      <c r="H18" s="10">
        <f>IFERROR(IF(ISBLANK(INDEX(Date_unitati!$AC:$AC,MATCH($B18,Date_unitati!$B:$B,0))),"-",INDEX(Date_unitati!$AC:$AC,MATCH($B18,Date_unitati!$B:$B,0))),"-")</f>
        <v>4.8176470588235301</v>
      </c>
      <c r="I18" s="10">
        <f>IFERROR(IF(ISBLANK(INDEX(Date_unitati!$AD:$AD,MATCH($B18,Date_unitati!$B:$B,0))),"-",INDEX(Date_unitati!$AD:$AD,MATCH($B18,Date_unitati!$B:$B,0))),"-")</f>
        <v>4.3499999999999996</v>
      </c>
      <c r="J18" s="10">
        <f>IFERROR(IF(ISBLANK(INDEX(Date_unitati!$AE:$AE,MATCH($B18,Date_unitati!$B:$B,0))),"-",INDEX(Date_unitati!$AE:$AE,MATCH($B18,Date_unitati!$B:$B,0))),"-")</f>
        <v>5.1124999999999998</v>
      </c>
      <c r="K18" s="10">
        <f>IFERROR(IF(ISBLANK(INDEX(Date_unitati!$AF:$AF,MATCH($B18,Date_unitati!$B:$B,0))),"-",INDEX(Date_unitati!$AF:$AF,MATCH($B18,Date_unitati!$B:$B,0))),"-")</f>
        <v>6.6333333333333302</v>
      </c>
      <c r="L18" s="10">
        <f t="shared" si="0"/>
        <v>1.37</v>
      </c>
    </row>
    <row r="19" spans="1:12" x14ac:dyDescent="0.2">
      <c r="A19" s="15">
        <v>16</v>
      </c>
      <c r="B19" s="16" t="s">
        <v>113</v>
      </c>
      <c r="C19" s="16" t="s">
        <v>114</v>
      </c>
      <c r="D19" s="15" t="s">
        <v>64</v>
      </c>
      <c r="E19" s="10">
        <f>IFERROR(IF(ISBLANK(INDEX(Date_unitati!$Z:$Z,MATCH($B19,Date_unitati!$B:$B,0))),"-",INDEX(Date_unitati!$Z:$Z,MATCH($B19,Date_unitati!$B:$B,0))),"-")</f>
        <v>6.1715384615384599</v>
      </c>
      <c r="F19" s="10">
        <f>IFERROR(IF(ISBLANK(INDEX(Date_unitati!$AA:$AA,MATCH($B19,Date_unitati!$B:$B,0))),"-",INDEX(Date_unitati!$AA:$AA,MATCH($B19,Date_unitati!$B:$B,0))),"-")</f>
        <v>6.4423913043478302</v>
      </c>
      <c r="G19" s="10">
        <f>IFERROR(IF(ISBLANK(INDEX(Date_unitati!$AB:$AB,MATCH($B19,Date_unitati!$B:$B,0))),"-",INDEX(Date_unitati!$AB:$AB,MATCH($B19,Date_unitati!$B:$B,0))),"-")</f>
        <v>5.9396825396825399</v>
      </c>
      <c r="H19" s="10">
        <f>IFERROR(IF(ISBLANK(INDEX(Date_unitati!$AC:$AC,MATCH($B19,Date_unitati!$B:$B,0))),"-",INDEX(Date_unitati!$AC:$AC,MATCH($B19,Date_unitati!$B:$B,0))),"-")</f>
        <v>6.68333333333333</v>
      </c>
      <c r="I19" s="10">
        <f>IFERROR(IF(ISBLANK(INDEX(Date_unitati!$AD:$AD,MATCH($B19,Date_unitati!$B:$B,0))),"-",INDEX(Date_unitati!$AD:$AD,MATCH($B19,Date_unitati!$B:$B,0))),"-")</f>
        <v>6.4</v>
      </c>
      <c r="J19" s="10">
        <f>IFERROR(IF(ISBLANK(INDEX(Date_unitati!$AE:$AE,MATCH($B19,Date_unitati!$B:$B,0))),"-",INDEX(Date_unitati!$AE:$AE,MATCH($B19,Date_unitati!$B:$B,0))),"-")</f>
        <v>6.6264150943396203</v>
      </c>
      <c r="K19" s="10">
        <f>IFERROR(IF(ISBLANK(INDEX(Date_unitati!$AF:$AF,MATCH($B19,Date_unitati!$B:$B,0))),"-",INDEX(Date_unitati!$AF:$AF,MATCH($B19,Date_unitati!$B:$B,0))),"-")</f>
        <v>6.5712765957446804</v>
      </c>
      <c r="L19" s="10">
        <f t="shared" si="0"/>
        <v>0.4</v>
      </c>
    </row>
    <row r="20" spans="1:12" x14ac:dyDescent="0.2">
      <c r="A20" s="15">
        <v>17</v>
      </c>
      <c r="B20" s="16" t="s">
        <v>62</v>
      </c>
      <c r="C20" s="16" t="s">
        <v>63</v>
      </c>
      <c r="D20" s="15" t="s">
        <v>64</v>
      </c>
      <c r="E20" s="10">
        <f>IFERROR(IF(ISBLANK(INDEX(Date_unitati!$Z:$Z,MATCH($B20,Date_unitati!$B:$B,0))),"-",INDEX(Date_unitati!$Z:$Z,MATCH($B20,Date_unitati!$B:$B,0))),"-")</f>
        <v>6.0994117647058799</v>
      </c>
      <c r="F20" s="10">
        <f>IFERROR(IF(ISBLANK(INDEX(Date_unitati!$AA:$AA,MATCH($B20,Date_unitati!$B:$B,0))),"-",INDEX(Date_unitati!$AA:$AA,MATCH($B20,Date_unitati!$B:$B,0))),"-")</f>
        <v>5.6394736842105297</v>
      </c>
      <c r="G20" s="10">
        <f>IFERROR(IF(ISBLANK(INDEX(Date_unitati!$AB:$AB,MATCH($B20,Date_unitati!$B:$B,0))),"-",INDEX(Date_unitati!$AB:$AB,MATCH($B20,Date_unitati!$B:$B,0))),"-")</f>
        <v>6.3061538461538502</v>
      </c>
      <c r="H20" s="10">
        <f>IFERROR(IF(ISBLANK(INDEX(Date_unitati!$AC:$AC,MATCH($B20,Date_unitati!$B:$B,0))),"-",INDEX(Date_unitati!$AC:$AC,MATCH($B20,Date_unitati!$B:$B,0))),"-")</f>
        <v>5.5173611111111098</v>
      </c>
      <c r="I20" s="10">
        <f>IFERROR(IF(ISBLANK(INDEX(Date_unitati!$AD:$AD,MATCH($B20,Date_unitati!$B:$B,0))),"-",INDEX(Date_unitati!$AD:$AD,MATCH($B20,Date_unitati!$B:$B,0))),"-")</f>
        <v>5.47</v>
      </c>
      <c r="J20" s="10">
        <f>IFERROR(IF(ISBLANK(INDEX(Date_unitati!$AE:$AE,MATCH($B20,Date_unitati!$B:$B,0))),"-",INDEX(Date_unitati!$AE:$AE,MATCH($B20,Date_unitati!$B:$B,0))),"-")</f>
        <v>6.3460937499999996</v>
      </c>
      <c r="K20" s="10">
        <f>IFERROR(IF(ISBLANK(INDEX(Date_unitati!$AF:$AF,MATCH($B20,Date_unitati!$B:$B,0))),"-",INDEX(Date_unitati!$AF:$AF,MATCH($B20,Date_unitati!$B:$B,0))),"-")</f>
        <v>6.5087837837837803</v>
      </c>
      <c r="L20" s="10">
        <f t="shared" si="0"/>
        <v>0.41</v>
      </c>
    </row>
    <row r="21" spans="1:12" x14ac:dyDescent="0.2">
      <c r="A21" s="15">
        <v>18</v>
      </c>
      <c r="B21" s="16" t="s">
        <v>101</v>
      </c>
      <c r="C21" s="16" t="s">
        <v>66</v>
      </c>
      <c r="D21" s="15" t="s">
        <v>64</v>
      </c>
      <c r="E21" s="10">
        <f>IFERROR(IF(ISBLANK(INDEX(Date_unitati!$Z:$Z,MATCH($B21,Date_unitati!$B:$B,0))),"-",INDEX(Date_unitati!$Z:$Z,MATCH($B21,Date_unitati!$B:$B,0))),"-")</f>
        <v>5.1483333333333299</v>
      </c>
      <c r="F21" s="10">
        <f>IFERROR(IF(ISBLANK(INDEX(Date_unitati!$AA:$AA,MATCH($B21,Date_unitati!$B:$B,0))),"-",INDEX(Date_unitati!$AA:$AA,MATCH($B21,Date_unitati!$B:$B,0))),"-")</f>
        <v>5.5484375000000004</v>
      </c>
      <c r="G21" s="10">
        <f>IFERROR(IF(ISBLANK(INDEX(Date_unitati!$AB:$AB,MATCH($B21,Date_unitati!$B:$B,0))),"-",INDEX(Date_unitati!$AB:$AB,MATCH($B21,Date_unitati!$B:$B,0))),"-")</f>
        <v>6.3626315789473704</v>
      </c>
      <c r="H21" s="10">
        <f>IFERROR(IF(ISBLANK(INDEX(Date_unitati!$AC:$AC,MATCH($B21,Date_unitati!$B:$B,0))),"-",INDEX(Date_unitati!$AC:$AC,MATCH($B21,Date_unitati!$B:$B,0))),"-")</f>
        <v>6.0327777777777802</v>
      </c>
      <c r="I21" s="10">
        <f>IFERROR(IF(ISBLANK(INDEX(Date_unitati!$AD:$AD,MATCH($B21,Date_unitati!$B:$B,0))),"-",INDEX(Date_unitati!$AD:$AD,MATCH($B21,Date_unitati!$B:$B,0))),"-")</f>
        <v>5.4504237288135604</v>
      </c>
      <c r="J21" s="10">
        <f>IFERROR(IF(ISBLANK(INDEX(Date_unitati!$AE:$AE,MATCH($B21,Date_unitati!$B:$B,0))),"-",INDEX(Date_unitati!$AE:$AE,MATCH($B21,Date_unitati!$B:$B,0))),"-")</f>
        <v>5.2510526315789496</v>
      </c>
      <c r="K21" s="10">
        <f>IFERROR(IF(ISBLANK(INDEX(Date_unitati!$AF:$AF,MATCH($B21,Date_unitati!$B:$B,0))),"-",INDEX(Date_unitati!$AF:$AF,MATCH($B21,Date_unitati!$B:$B,0))),"-")</f>
        <v>6.3144736842105296</v>
      </c>
      <c r="L21" s="10">
        <f t="shared" si="0"/>
        <v>1.17</v>
      </c>
    </row>
    <row r="22" spans="1:12" x14ac:dyDescent="0.2">
      <c r="A22" s="15">
        <v>19</v>
      </c>
      <c r="B22" s="16" t="s">
        <v>84</v>
      </c>
      <c r="C22" s="16" t="s">
        <v>85</v>
      </c>
      <c r="D22" s="15" t="s">
        <v>64</v>
      </c>
      <c r="E22" s="10">
        <f>IFERROR(IF(ISBLANK(INDEX(Date_unitati!$Z:$Z,MATCH($B22,Date_unitati!$B:$B,0))),"-",INDEX(Date_unitati!$Z:$Z,MATCH($B22,Date_unitati!$B:$B,0))),"-")</f>
        <v>5.1166666666666698</v>
      </c>
      <c r="F22" s="10">
        <f>IFERROR(IF(ISBLANK(INDEX(Date_unitati!$AA:$AA,MATCH($B22,Date_unitati!$B:$B,0))),"-",INDEX(Date_unitati!$AA:$AA,MATCH($B22,Date_unitati!$B:$B,0))),"-")</f>
        <v>4.9783783783783804</v>
      </c>
      <c r="G22" s="10">
        <f>IFERROR(IF(ISBLANK(INDEX(Date_unitati!$AB:$AB,MATCH($B22,Date_unitati!$B:$B,0))),"-",INDEX(Date_unitati!$AB:$AB,MATCH($B22,Date_unitati!$B:$B,0))),"-")</f>
        <v>6.7686274509803903</v>
      </c>
      <c r="H22" s="10">
        <f>IFERROR(IF(ISBLANK(INDEX(Date_unitati!$AC:$AC,MATCH($B22,Date_unitati!$B:$B,0))),"-",INDEX(Date_unitati!$AC:$AC,MATCH($B22,Date_unitati!$B:$B,0))),"-")</f>
        <v>6.4304878048780498</v>
      </c>
      <c r="I22" s="10">
        <f>IFERROR(IF(ISBLANK(INDEX(Date_unitati!$AD:$AD,MATCH($B22,Date_unitati!$B:$B,0))),"-",INDEX(Date_unitati!$AD:$AD,MATCH($B22,Date_unitati!$B:$B,0))),"-")</f>
        <v>5.9737499999999999</v>
      </c>
      <c r="J22" s="10">
        <f>IFERROR(IF(ISBLANK(INDEX(Date_unitati!$AE:$AE,MATCH($B22,Date_unitati!$B:$B,0))),"-",INDEX(Date_unitati!$AE:$AE,MATCH($B22,Date_unitati!$B:$B,0))),"-")</f>
        <v>5.9275862068965504</v>
      </c>
      <c r="K22" s="10">
        <f>IFERROR(IF(ISBLANK(INDEX(Date_unitati!$AF:$AF,MATCH($B22,Date_unitati!$B:$B,0))),"-",INDEX(Date_unitati!$AF:$AF,MATCH($B22,Date_unitati!$B:$B,0))),"-")</f>
        <v>6.2863636363636397</v>
      </c>
      <c r="L22" s="10">
        <f t="shared" si="0"/>
        <v>1.17</v>
      </c>
    </row>
    <row r="23" spans="1:12" x14ac:dyDescent="0.2">
      <c r="A23" s="15">
        <v>20</v>
      </c>
      <c r="B23" s="16" t="s">
        <v>132</v>
      </c>
      <c r="C23" s="16" t="s">
        <v>133</v>
      </c>
      <c r="D23" s="15" t="s">
        <v>76</v>
      </c>
      <c r="E23" s="10">
        <f>IFERROR(IF(ISBLANK(INDEX(Date_unitati!$Z:$Z,MATCH($B23,Date_unitati!$B:$B,0))),"-",INDEX(Date_unitati!$Z:$Z,MATCH($B23,Date_unitati!$B:$B,0))),"-")</f>
        <v>5.1939393939393899</v>
      </c>
      <c r="F23" s="10">
        <f>IFERROR(IF(ISBLANK(INDEX(Date_unitati!$AA:$AA,MATCH($B23,Date_unitati!$B:$B,0))),"-",INDEX(Date_unitati!$AA:$AA,MATCH($B23,Date_unitati!$B:$B,0))),"-")</f>
        <v>5.1312499999999996</v>
      </c>
      <c r="G23" s="10">
        <f>IFERROR(IF(ISBLANK(INDEX(Date_unitati!$AB:$AB,MATCH($B23,Date_unitati!$B:$B,0))),"-",INDEX(Date_unitati!$AB:$AB,MATCH($B23,Date_unitati!$B:$B,0))),"-")</f>
        <v>5.6568181818181804</v>
      </c>
      <c r="H23" s="10">
        <f>IFERROR(IF(ISBLANK(INDEX(Date_unitati!$AC:$AC,MATCH($B23,Date_unitati!$B:$B,0))),"-",INDEX(Date_unitati!$AC:$AC,MATCH($B23,Date_unitati!$B:$B,0))),"-")</f>
        <v>6.05</v>
      </c>
      <c r="I23" s="10">
        <f>IFERROR(IF(ISBLANK(INDEX(Date_unitati!$AD:$AD,MATCH($B23,Date_unitati!$B:$B,0))),"-",INDEX(Date_unitati!$AD:$AD,MATCH($B23,Date_unitati!$B:$B,0))),"-")</f>
        <v>5.5129032258064496</v>
      </c>
      <c r="J23" s="10">
        <f>IFERROR(IF(ISBLANK(INDEX(Date_unitati!$AE:$AE,MATCH($B23,Date_unitati!$B:$B,0))),"-",INDEX(Date_unitati!$AE:$AE,MATCH($B23,Date_unitati!$B:$B,0))),"-")</f>
        <v>6.5449999999999999</v>
      </c>
      <c r="K23" s="10">
        <f>IFERROR(IF(ISBLANK(INDEX(Date_unitati!$AF:$AF,MATCH($B23,Date_unitati!$B:$B,0))),"-",INDEX(Date_unitati!$AF:$AF,MATCH($B23,Date_unitati!$B:$B,0))),"-")</f>
        <v>6.2833333333333297</v>
      </c>
      <c r="L23" s="10">
        <f t="shared" si="0"/>
        <v>1.0900000000000001</v>
      </c>
    </row>
    <row r="24" spans="1:12" x14ac:dyDescent="0.2">
      <c r="A24" s="15">
        <v>21</v>
      </c>
      <c r="B24" s="16" t="s">
        <v>125</v>
      </c>
      <c r="C24" s="16" t="s">
        <v>66</v>
      </c>
      <c r="D24" s="15" t="s">
        <v>64</v>
      </c>
      <c r="E24" s="10">
        <f>IFERROR(IF(ISBLANK(INDEX(Date_unitati!$Z:$Z,MATCH($B24,Date_unitati!$B:$B,0))),"-",INDEX(Date_unitati!$Z:$Z,MATCH($B24,Date_unitati!$B:$B,0))),"-")</f>
        <v>6.5646153846153901</v>
      </c>
      <c r="F24" s="10">
        <f>IFERROR(IF(ISBLANK(INDEX(Date_unitati!$AA:$AA,MATCH($B24,Date_unitati!$B:$B,0))),"-",INDEX(Date_unitati!$AA:$AA,MATCH($B24,Date_unitati!$B:$B,0))),"-")</f>
        <v>6.5812499999999998</v>
      </c>
      <c r="G24" s="10">
        <f>IFERROR(IF(ISBLANK(INDEX(Date_unitati!$AB:$AB,MATCH($B24,Date_unitati!$B:$B,0))),"-",INDEX(Date_unitati!$AB:$AB,MATCH($B24,Date_unitati!$B:$B,0))),"-")</f>
        <v>6.7320754716981099</v>
      </c>
      <c r="H24" s="10">
        <f>IFERROR(IF(ISBLANK(INDEX(Date_unitati!$AC:$AC,MATCH($B24,Date_unitati!$B:$B,0))),"-",INDEX(Date_unitati!$AC:$AC,MATCH($B24,Date_unitati!$B:$B,0))),"-")</f>
        <v>6.6470833333333301</v>
      </c>
      <c r="I24" s="10">
        <f>IFERROR(IF(ISBLANK(INDEX(Date_unitati!$AD:$AD,MATCH($B24,Date_unitati!$B:$B,0))),"-",INDEX(Date_unitati!$AD:$AD,MATCH($B24,Date_unitati!$B:$B,0))),"-")</f>
        <v>6.0573913043478296</v>
      </c>
      <c r="J24" s="10">
        <f>IFERROR(IF(ISBLANK(INDEX(Date_unitati!$AE:$AE,MATCH($B24,Date_unitati!$B:$B,0))),"-",INDEX(Date_unitati!$AE:$AE,MATCH($B24,Date_unitati!$B:$B,0))),"-")</f>
        <v>7.1995454545454596</v>
      </c>
      <c r="K24" s="10">
        <f>IFERROR(IF(ISBLANK(INDEX(Date_unitati!$AF:$AF,MATCH($B24,Date_unitati!$B:$B,0))),"-",INDEX(Date_unitati!$AF:$AF,MATCH($B24,Date_unitati!$B:$B,0))),"-")</f>
        <v>6.2492700729927</v>
      </c>
      <c r="L24" s="10">
        <f t="shared" si="0"/>
        <v>-0.32</v>
      </c>
    </row>
    <row r="25" spans="1:12" x14ac:dyDescent="0.2">
      <c r="A25" s="15">
        <v>22</v>
      </c>
      <c r="B25" s="16" t="s">
        <v>241</v>
      </c>
      <c r="C25" s="16" t="s">
        <v>242</v>
      </c>
      <c r="D25" s="15" t="s">
        <v>76</v>
      </c>
      <c r="E25" s="10">
        <f>IFERROR(IF(ISBLANK(INDEX(Date_unitati!$Z:$Z,MATCH($B25,Date_unitati!$B:$B,0))),"-",INDEX(Date_unitati!$Z:$Z,MATCH($B25,Date_unitati!$B:$B,0))),"-")</f>
        <v>5.8336065573770499</v>
      </c>
      <c r="F25" s="10">
        <f>IFERROR(IF(ISBLANK(INDEX(Date_unitati!$AA:$AA,MATCH($B25,Date_unitati!$B:$B,0))),"-",INDEX(Date_unitati!$AA:$AA,MATCH($B25,Date_unitati!$B:$B,0))),"-")</f>
        <v>4.3953125000000002</v>
      </c>
      <c r="G25" s="10">
        <f>IFERROR(IF(ISBLANK(INDEX(Date_unitati!$AB:$AB,MATCH($B25,Date_unitati!$B:$B,0))),"-",INDEX(Date_unitati!$AB:$AB,MATCH($B25,Date_unitati!$B:$B,0))),"-")</f>
        <v>5.72384615384615</v>
      </c>
      <c r="H25" s="10">
        <f>IFERROR(IF(ISBLANK(INDEX(Date_unitati!$AC:$AC,MATCH($B25,Date_unitati!$B:$B,0))),"-",INDEX(Date_unitati!$AC:$AC,MATCH($B25,Date_unitati!$B:$B,0))),"-")</f>
        <v>5.66724137931035</v>
      </c>
      <c r="I25" s="10">
        <f>IFERROR(IF(ISBLANK(INDEX(Date_unitati!$AD:$AD,MATCH($B25,Date_unitati!$B:$B,0))),"-",INDEX(Date_unitati!$AD:$AD,MATCH($B25,Date_unitati!$B:$B,0))),"-")</f>
        <v>5.3245614035087696</v>
      </c>
      <c r="J25" s="10">
        <f>IFERROR(IF(ISBLANK(INDEX(Date_unitati!$AE:$AE,MATCH($B25,Date_unitati!$B:$B,0))),"-",INDEX(Date_unitati!$AE:$AE,MATCH($B25,Date_unitati!$B:$B,0))),"-")</f>
        <v>5.0999999999999996</v>
      </c>
      <c r="K25" s="10">
        <f>IFERROR(IF(ISBLANK(INDEX(Date_unitati!$AF:$AF,MATCH($B25,Date_unitati!$B:$B,0))),"-",INDEX(Date_unitati!$AF:$AF,MATCH($B25,Date_unitati!$B:$B,0))),"-")</f>
        <v>6.2340909090909102</v>
      </c>
      <c r="L25" s="10">
        <f t="shared" si="0"/>
        <v>0.4</v>
      </c>
    </row>
    <row r="26" spans="1:12" x14ac:dyDescent="0.2">
      <c r="A26" s="15">
        <v>23</v>
      </c>
      <c r="B26" s="16" t="s">
        <v>100</v>
      </c>
      <c r="C26" s="16" t="s">
        <v>66</v>
      </c>
      <c r="D26" s="15" t="s">
        <v>64</v>
      </c>
      <c r="E26" s="10" t="str">
        <f>IFERROR(IF(ISBLANK(INDEX(Date_unitati!$Z:$Z,MATCH($B26,Date_unitati!$B:$B,0))),"-",INDEX(Date_unitati!$Z:$Z,MATCH($B26,Date_unitati!$B:$B,0))),"-")</f>
        <v>-</v>
      </c>
      <c r="F26" s="10" t="str">
        <f>IFERROR(IF(ISBLANK(INDEX(Date_unitati!$AA:$AA,MATCH($B26,Date_unitati!$B:$B,0))),"-",INDEX(Date_unitati!$AA:$AA,MATCH($B26,Date_unitati!$B:$B,0))),"-")</f>
        <v>-</v>
      </c>
      <c r="G26" s="10" t="str">
        <f>IFERROR(IF(ISBLANK(INDEX(Date_unitati!$AB:$AB,MATCH($B26,Date_unitati!$B:$B,0))),"-",INDEX(Date_unitati!$AB:$AB,MATCH($B26,Date_unitati!$B:$B,0))),"-")</f>
        <v>-</v>
      </c>
      <c r="H26" s="10" t="str">
        <f>IFERROR(IF(ISBLANK(INDEX(Date_unitati!$AC:$AC,MATCH($B26,Date_unitati!$B:$B,0))),"-",INDEX(Date_unitati!$AC:$AC,MATCH($B26,Date_unitati!$B:$B,0))),"-")</f>
        <v>-</v>
      </c>
      <c r="I26" s="10" t="str">
        <f>IFERROR(IF(ISBLANK(INDEX(Date_unitati!$AD:$AD,MATCH($B26,Date_unitati!$B:$B,0))),"-",INDEX(Date_unitati!$AD:$AD,MATCH($B26,Date_unitati!$B:$B,0))),"-")</f>
        <v>-</v>
      </c>
      <c r="J26" s="10">
        <f>IFERROR(IF(ISBLANK(INDEX(Date_unitati!$AE:$AE,MATCH($B26,Date_unitati!$B:$B,0))),"-",INDEX(Date_unitati!$AE:$AE,MATCH($B26,Date_unitati!$B:$B,0))),"-")</f>
        <v>5.8035714285714297</v>
      </c>
      <c r="K26" s="10">
        <f>IFERROR(IF(ISBLANK(INDEX(Date_unitati!$AF:$AF,MATCH($B26,Date_unitati!$B:$B,0))),"-",INDEX(Date_unitati!$AF:$AF,MATCH($B26,Date_unitati!$B:$B,0))),"-")</f>
        <v>6.2</v>
      </c>
      <c r="L26" s="10" t="str">
        <f t="shared" si="0"/>
        <v>-</v>
      </c>
    </row>
    <row r="27" spans="1:12" x14ac:dyDescent="0.2">
      <c r="A27" s="15">
        <v>24</v>
      </c>
      <c r="B27" s="16" t="s">
        <v>245</v>
      </c>
      <c r="C27" s="16" t="s">
        <v>246</v>
      </c>
      <c r="D27" s="15" t="s">
        <v>76</v>
      </c>
      <c r="E27" s="10">
        <f>IFERROR(IF(ISBLANK(INDEX(Date_unitati!$Z:$Z,MATCH($B27,Date_unitati!$B:$B,0))),"-",INDEX(Date_unitati!$Z:$Z,MATCH($B27,Date_unitati!$B:$B,0))),"-")</f>
        <v>6.7777777777777803</v>
      </c>
      <c r="F27" s="10">
        <f>IFERROR(IF(ISBLANK(INDEX(Date_unitati!$AA:$AA,MATCH($B27,Date_unitati!$B:$B,0))),"-",INDEX(Date_unitati!$AA:$AA,MATCH($B27,Date_unitati!$B:$B,0))),"-")</f>
        <v>6.6571428571428601</v>
      </c>
      <c r="G27" s="10">
        <f>IFERROR(IF(ISBLANK(INDEX(Date_unitati!$AB:$AB,MATCH($B27,Date_unitati!$B:$B,0))),"-",INDEX(Date_unitati!$AB:$AB,MATCH($B27,Date_unitati!$B:$B,0))),"-")</f>
        <v>5.2107142857142899</v>
      </c>
      <c r="H27" s="10">
        <f>IFERROR(IF(ISBLANK(INDEX(Date_unitati!$AC:$AC,MATCH($B27,Date_unitati!$B:$B,0))),"-",INDEX(Date_unitati!$AC:$AC,MATCH($B27,Date_unitati!$B:$B,0))),"-")</f>
        <v>6.8125</v>
      </c>
      <c r="I27" s="10">
        <f>IFERROR(IF(ISBLANK(INDEX(Date_unitati!$AD:$AD,MATCH($B27,Date_unitati!$B:$B,0))),"-",INDEX(Date_unitati!$AD:$AD,MATCH($B27,Date_unitati!$B:$B,0))),"-")</f>
        <v>5.71428571428571</v>
      </c>
      <c r="J27" s="10">
        <f>IFERROR(IF(ISBLANK(INDEX(Date_unitati!$AE:$AE,MATCH($B27,Date_unitati!$B:$B,0))),"-",INDEX(Date_unitati!$AE:$AE,MATCH($B27,Date_unitati!$B:$B,0))),"-")</f>
        <v>7.2125000000000004</v>
      </c>
      <c r="K27" s="10">
        <f>IFERROR(IF(ISBLANK(INDEX(Date_unitati!$AF:$AF,MATCH($B27,Date_unitati!$B:$B,0))),"-",INDEX(Date_unitati!$AF:$AF,MATCH($B27,Date_unitati!$B:$B,0))),"-")</f>
        <v>6.1785714285714297</v>
      </c>
      <c r="L27" s="10">
        <f t="shared" si="0"/>
        <v>-0.6</v>
      </c>
    </row>
    <row r="28" spans="1:12" x14ac:dyDescent="0.2">
      <c r="A28" s="15">
        <v>25</v>
      </c>
      <c r="B28" s="16" t="s">
        <v>259</v>
      </c>
      <c r="C28" s="16" t="s">
        <v>260</v>
      </c>
      <c r="D28" s="15" t="s">
        <v>76</v>
      </c>
      <c r="E28" s="10">
        <f>IFERROR(IF(ISBLANK(INDEX(Date_unitati!$Z:$Z,MATCH($B28,Date_unitati!$B:$B,0))),"-",INDEX(Date_unitati!$Z:$Z,MATCH($B28,Date_unitati!$B:$B,0))),"-")</f>
        <v>5.42173913043478</v>
      </c>
      <c r="F28" s="10">
        <f>IFERROR(IF(ISBLANK(INDEX(Date_unitati!$AA:$AA,MATCH($B28,Date_unitati!$B:$B,0))),"-",INDEX(Date_unitati!$AA:$AA,MATCH($B28,Date_unitati!$B:$B,0))),"-")</f>
        <v>5.4411764705882399</v>
      </c>
      <c r="G28" s="10">
        <f>IFERROR(IF(ISBLANK(INDEX(Date_unitati!$AB:$AB,MATCH($B28,Date_unitati!$B:$B,0))),"-",INDEX(Date_unitati!$AB:$AB,MATCH($B28,Date_unitati!$B:$B,0))),"-")</f>
        <v>6.4095238095238098</v>
      </c>
      <c r="H28" s="10">
        <f>IFERROR(IF(ISBLANK(INDEX(Date_unitati!$AC:$AC,MATCH($B28,Date_unitati!$B:$B,0))),"-",INDEX(Date_unitati!$AC:$AC,MATCH($B28,Date_unitati!$B:$B,0))),"-")</f>
        <v>6.6749999999999998</v>
      </c>
      <c r="I28" s="10">
        <f>IFERROR(IF(ISBLANK(INDEX(Date_unitati!$AD:$AD,MATCH($B28,Date_unitati!$B:$B,0))),"-",INDEX(Date_unitati!$AD:$AD,MATCH($B28,Date_unitati!$B:$B,0))),"-")</f>
        <v>5.6764705882352899</v>
      </c>
      <c r="J28" s="10">
        <f>IFERROR(IF(ISBLANK(INDEX(Date_unitati!$AE:$AE,MATCH($B28,Date_unitati!$B:$B,0))),"-",INDEX(Date_unitati!$AE:$AE,MATCH($B28,Date_unitati!$B:$B,0))),"-")</f>
        <v>6.4823529411764698</v>
      </c>
      <c r="K28" s="10">
        <f>IFERROR(IF(ISBLANK(INDEX(Date_unitati!$AF:$AF,MATCH($B28,Date_unitati!$B:$B,0))),"-",INDEX(Date_unitati!$AF:$AF,MATCH($B28,Date_unitati!$B:$B,0))),"-")</f>
        <v>6.1636363636363596</v>
      </c>
      <c r="L28" s="10">
        <f t="shared" si="0"/>
        <v>0.74</v>
      </c>
    </row>
    <row r="29" spans="1:12" x14ac:dyDescent="0.2">
      <c r="A29" s="15">
        <v>26</v>
      </c>
      <c r="B29" s="16" t="s">
        <v>71</v>
      </c>
      <c r="C29" s="16" t="s">
        <v>66</v>
      </c>
      <c r="D29" s="15" t="s">
        <v>64</v>
      </c>
      <c r="E29" s="10">
        <f>IFERROR(IF(ISBLANK(INDEX(Date_unitati!$Z:$Z,MATCH($B29,Date_unitati!$B:$B,0))),"-",INDEX(Date_unitati!$Z:$Z,MATCH($B29,Date_unitati!$B:$B,0))),"-")</f>
        <v>4.9204545454545503</v>
      </c>
      <c r="F29" s="10">
        <f>IFERROR(IF(ISBLANK(INDEX(Date_unitati!$AA:$AA,MATCH($B29,Date_unitati!$B:$B,0))),"-",INDEX(Date_unitati!$AA:$AA,MATCH($B29,Date_unitati!$B:$B,0))),"-")</f>
        <v>6.8740740740740698</v>
      </c>
      <c r="G29" s="10">
        <f>IFERROR(IF(ISBLANK(INDEX(Date_unitati!$AB:$AB,MATCH($B29,Date_unitati!$B:$B,0))),"-",INDEX(Date_unitati!$AB:$AB,MATCH($B29,Date_unitati!$B:$B,0))),"-")</f>
        <v>6.1515151515151496</v>
      </c>
      <c r="H29" s="10">
        <f>IFERROR(IF(ISBLANK(INDEX(Date_unitati!$AC:$AC,MATCH($B29,Date_unitati!$B:$B,0))),"-",INDEX(Date_unitati!$AC:$AC,MATCH($B29,Date_unitati!$B:$B,0))),"-")</f>
        <v>7.4595238095238097</v>
      </c>
      <c r="I29" s="10">
        <f>IFERROR(IF(ISBLANK(INDEX(Date_unitati!$AD:$AD,MATCH($B29,Date_unitati!$B:$B,0))),"-",INDEX(Date_unitati!$AD:$AD,MATCH($B29,Date_unitati!$B:$B,0))),"-")</f>
        <v>6.45571428571429</v>
      </c>
      <c r="J29" s="10">
        <f>IFERROR(IF(ISBLANK(INDEX(Date_unitati!$AE:$AE,MATCH($B29,Date_unitati!$B:$B,0))),"-",INDEX(Date_unitati!$AE:$AE,MATCH($B29,Date_unitati!$B:$B,0))),"-")</f>
        <v>5.9767857142857101</v>
      </c>
      <c r="K29" s="10">
        <f>IFERROR(IF(ISBLANK(INDEX(Date_unitati!$AF:$AF,MATCH($B29,Date_unitati!$B:$B,0))),"-",INDEX(Date_unitati!$AF:$AF,MATCH($B29,Date_unitati!$B:$B,0))),"-")</f>
        <v>6.0867647058823504</v>
      </c>
      <c r="L29" s="10">
        <f t="shared" si="0"/>
        <v>1.17</v>
      </c>
    </row>
    <row r="30" spans="1:12" x14ac:dyDescent="0.2">
      <c r="A30" s="15">
        <v>27</v>
      </c>
      <c r="B30" s="16" t="s">
        <v>136</v>
      </c>
      <c r="C30" s="16" t="s">
        <v>137</v>
      </c>
      <c r="D30" s="15" t="s">
        <v>76</v>
      </c>
      <c r="E30" s="10">
        <f>IFERROR(IF(ISBLANK(INDEX(Date_unitati!$Z:$Z,MATCH($B30,Date_unitati!$B:$B,0))),"-",INDEX(Date_unitati!$Z:$Z,MATCH($B30,Date_unitati!$B:$B,0))),"-")</f>
        <v>5.8842105263157896</v>
      </c>
      <c r="F30" s="10">
        <f>IFERROR(IF(ISBLANK(INDEX(Date_unitati!$AA:$AA,MATCH($B30,Date_unitati!$B:$B,0))),"-",INDEX(Date_unitati!$AA:$AA,MATCH($B30,Date_unitati!$B:$B,0))),"-")</f>
        <v>5.4666666666666703</v>
      </c>
      <c r="G30" s="10">
        <f>IFERROR(IF(ISBLANK(INDEX(Date_unitati!$AB:$AB,MATCH($B30,Date_unitati!$B:$B,0))),"-",INDEX(Date_unitati!$AB:$AB,MATCH($B30,Date_unitati!$B:$B,0))),"-")</f>
        <v>4.7789473684210497</v>
      </c>
      <c r="H30" s="10">
        <f>IFERROR(IF(ISBLANK(INDEX(Date_unitati!$AC:$AC,MATCH($B30,Date_unitati!$B:$B,0))),"-",INDEX(Date_unitati!$AC:$AC,MATCH($B30,Date_unitati!$B:$B,0))),"-")</f>
        <v>5.1687500000000002</v>
      </c>
      <c r="I30" s="10">
        <f>IFERROR(IF(ISBLANK(INDEX(Date_unitati!$AD:$AD,MATCH($B30,Date_unitati!$B:$B,0))),"-",INDEX(Date_unitati!$AD:$AD,MATCH($B30,Date_unitati!$B:$B,0))),"-")</f>
        <v>4.3911764705882401</v>
      </c>
      <c r="J30" s="10">
        <f>IFERROR(IF(ISBLANK(INDEX(Date_unitati!$AE:$AE,MATCH($B30,Date_unitati!$B:$B,0))),"-",INDEX(Date_unitati!$AE:$AE,MATCH($B30,Date_unitati!$B:$B,0))),"-")</f>
        <v>4.1461538461538501</v>
      </c>
      <c r="K30" s="10">
        <f>IFERROR(IF(ISBLANK(INDEX(Date_unitati!$AF:$AF,MATCH($B30,Date_unitati!$B:$B,0))),"-",INDEX(Date_unitati!$AF:$AF,MATCH($B30,Date_unitati!$B:$B,0))),"-")</f>
        <v>6.0647058823529401</v>
      </c>
      <c r="L30" s="10">
        <f t="shared" si="0"/>
        <v>0.18</v>
      </c>
    </row>
    <row r="31" spans="1:12" x14ac:dyDescent="0.2">
      <c r="A31" s="15">
        <v>28</v>
      </c>
      <c r="B31" s="16" t="s">
        <v>218</v>
      </c>
      <c r="C31" s="16" t="s">
        <v>219</v>
      </c>
      <c r="D31" s="15" t="s">
        <v>76</v>
      </c>
      <c r="E31" s="10">
        <f>IFERROR(IF(ISBLANK(INDEX(Date_unitati!$Z:$Z,MATCH($B31,Date_unitati!$B:$B,0))),"-",INDEX(Date_unitati!$Z:$Z,MATCH($B31,Date_unitati!$B:$B,0))),"-")</f>
        <v>7.3</v>
      </c>
      <c r="F31" s="10">
        <f>IFERROR(IF(ISBLANK(INDEX(Date_unitati!$AA:$AA,MATCH($B31,Date_unitati!$B:$B,0))),"-",INDEX(Date_unitati!$AA:$AA,MATCH($B31,Date_unitati!$B:$B,0))),"-")</f>
        <v>6.0833333333333304</v>
      </c>
      <c r="G31" s="10">
        <f>IFERROR(IF(ISBLANK(INDEX(Date_unitati!$AB:$AB,MATCH($B31,Date_unitati!$B:$B,0))),"-",INDEX(Date_unitati!$AB:$AB,MATCH($B31,Date_unitati!$B:$B,0))),"-")</f>
        <v>6.3285714285714301</v>
      </c>
      <c r="H31" s="10">
        <f>IFERROR(IF(ISBLANK(INDEX(Date_unitati!$AC:$AC,MATCH($B31,Date_unitati!$B:$B,0))),"-",INDEX(Date_unitati!$AC:$AC,MATCH($B31,Date_unitati!$B:$B,0))),"-")</f>
        <v>5.99722222222222</v>
      </c>
      <c r="I31" s="10">
        <f>IFERROR(IF(ISBLANK(INDEX(Date_unitati!$AD:$AD,MATCH($B31,Date_unitati!$B:$B,0))),"-",INDEX(Date_unitati!$AD:$AD,MATCH($B31,Date_unitati!$B:$B,0))),"-")</f>
        <v>6.328125</v>
      </c>
      <c r="J31" s="10">
        <f>IFERROR(IF(ISBLANK(INDEX(Date_unitati!$AE:$AE,MATCH($B31,Date_unitati!$B:$B,0))),"-",INDEX(Date_unitati!$AE:$AE,MATCH($B31,Date_unitati!$B:$B,0))),"-")</f>
        <v>7.2653846153846198</v>
      </c>
      <c r="K31" s="10">
        <f>IFERROR(IF(ISBLANK(INDEX(Date_unitati!$AF:$AF,MATCH($B31,Date_unitati!$B:$B,0))),"-",INDEX(Date_unitati!$AF:$AF,MATCH($B31,Date_unitati!$B:$B,0))),"-")</f>
        <v>5.9909090909090903</v>
      </c>
      <c r="L31" s="10">
        <f t="shared" si="0"/>
        <v>-1.31</v>
      </c>
    </row>
    <row r="32" spans="1:12" x14ac:dyDescent="0.2">
      <c r="A32" s="15">
        <v>29</v>
      </c>
      <c r="B32" s="16" t="s">
        <v>138</v>
      </c>
      <c r="C32" s="16" t="s">
        <v>139</v>
      </c>
      <c r="D32" s="15" t="s">
        <v>76</v>
      </c>
      <c r="E32" s="10" t="str">
        <f>IFERROR(IF(ISBLANK(INDEX(Date_unitati!$Z:$Z,MATCH($B32,Date_unitati!$B:$B,0))),"-",INDEX(Date_unitati!$Z:$Z,MATCH($B32,Date_unitati!$B:$B,0))),"-")</f>
        <v>-</v>
      </c>
      <c r="F32" s="10">
        <f>IFERROR(IF(ISBLANK(INDEX(Date_unitati!$AA:$AA,MATCH($B32,Date_unitati!$B:$B,0))),"-",INDEX(Date_unitati!$AA:$AA,MATCH($B32,Date_unitati!$B:$B,0))),"-")</f>
        <v>3.85</v>
      </c>
      <c r="G32" s="10">
        <f>IFERROR(IF(ISBLANK(INDEX(Date_unitati!$AB:$AB,MATCH($B32,Date_unitati!$B:$B,0))),"-",INDEX(Date_unitati!$AB:$AB,MATCH($B32,Date_unitati!$B:$B,0))),"-")</f>
        <v>7.15</v>
      </c>
      <c r="H32" s="10">
        <f>IFERROR(IF(ISBLANK(INDEX(Date_unitati!$AC:$AC,MATCH($B32,Date_unitati!$B:$B,0))),"-",INDEX(Date_unitati!$AC:$AC,MATCH($B32,Date_unitati!$B:$B,0))),"-")</f>
        <v>8.8000000000000007</v>
      </c>
      <c r="I32" s="10">
        <f>IFERROR(IF(ISBLANK(INDEX(Date_unitati!$AD:$AD,MATCH($B32,Date_unitati!$B:$B,0))),"-",INDEX(Date_unitati!$AD:$AD,MATCH($B32,Date_unitati!$B:$B,0))),"-")</f>
        <v>6.9</v>
      </c>
      <c r="J32" s="10" t="str">
        <f>IFERROR(IF(ISBLANK(INDEX(Date_unitati!$AE:$AE,MATCH($B32,Date_unitati!$B:$B,0))),"-",INDEX(Date_unitati!$AE:$AE,MATCH($B32,Date_unitati!$B:$B,0))),"-")</f>
        <v>-</v>
      </c>
      <c r="K32" s="10">
        <f>IFERROR(IF(ISBLANK(INDEX(Date_unitati!$AF:$AF,MATCH($B32,Date_unitati!$B:$B,0))),"-",INDEX(Date_unitati!$AF:$AF,MATCH($B32,Date_unitati!$B:$B,0))),"-")</f>
        <v>5.9</v>
      </c>
      <c r="L32" s="10" t="str">
        <f t="shared" si="0"/>
        <v>-</v>
      </c>
    </row>
    <row r="33" spans="1:12" x14ac:dyDescent="0.2">
      <c r="A33" s="15">
        <v>30</v>
      </c>
      <c r="B33" s="16" t="s">
        <v>214</v>
      </c>
      <c r="C33" s="16" t="s">
        <v>215</v>
      </c>
      <c r="D33" s="15" t="s">
        <v>76</v>
      </c>
      <c r="E33" s="10">
        <f>IFERROR(IF(ISBLANK(INDEX(Date_unitati!$Z:$Z,MATCH($B33,Date_unitati!$B:$B,0))),"-",INDEX(Date_unitati!$Z:$Z,MATCH($B33,Date_unitati!$B:$B,0))),"-")</f>
        <v>5.43333333333333</v>
      </c>
      <c r="F33" s="10">
        <f>IFERROR(IF(ISBLANK(INDEX(Date_unitati!$AA:$AA,MATCH($B33,Date_unitati!$B:$B,0))),"-",INDEX(Date_unitati!$AA:$AA,MATCH($B33,Date_unitati!$B:$B,0))),"-")</f>
        <v>4.6500000000000004</v>
      </c>
      <c r="G33" s="10">
        <f>IFERROR(IF(ISBLANK(INDEX(Date_unitati!$AB:$AB,MATCH($B33,Date_unitati!$B:$B,0))),"-",INDEX(Date_unitati!$AB:$AB,MATCH($B33,Date_unitati!$B:$B,0))),"-")</f>
        <v>5.3624999999999998</v>
      </c>
      <c r="H33" s="10">
        <f>IFERROR(IF(ISBLANK(INDEX(Date_unitati!$AC:$AC,MATCH($B33,Date_unitati!$B:$B,0))),"-",INDEX(Date_unitati!$AC:$AC,MATCH($B33,Date_unitati!$B:$B,0))),"-")</f>
        <v>4.45</v>
      </c>
      <c r="I33" s="10">
        <f>IFERROR(IF(ISBLANK(INDEX(Date_unitati!$AD:$AD,MATCH($B33,Date_unitati!$B:$B,0))),"-",INDEX(Date_unitati!$AD:$AD,MATCH($B33,Date_unitati!$B:$B,0))),"-")</f>
        <v>4.1388888888888902</v>
      </c>
      <c r="J33" s="10">
        <f>IFERROR(IF(ISBLANK(INDEX(Date_unitati!$AE:$AE,MATCH($B33,Date_unitati!$B:$B,0))),"-",INDEX(Date_unitati!$AE:$AE,MATCH($B33,Date_unitati!$B:$B,0))),"-")</f>
        <v>5.01</v>
      </c>
      <c r="K33" s="10">
        <f>IFERROR(IF(ISBLANK(INDEX(Date_unitati!$AF:$AF,MATCH($B33,Date_unitati!$B:$B,0))),"-",INDEX(Date_unitati!$AF:$AF,MATCH($B33,Date_unitati!$B:$B,0))),"-")</f>
        <v>5.8833333333333302</v>
      </c>
      <c r="L33" s="10">
        <f t="shared" si="0"/>
        <v>0.45</v>
      </c>
    </row>
    <row r="34" spans="1:12" x14ac:dyDescent="0.2">
      <c r="A34" s="15">
        <v>31</v>
      </c>
      <c r="B34" s="16" t="s">
        <v>202</v>
      </c>
      <c r="C34" s="16" t="s">
        <v>203</v>
      </c>
      <c r="D34" s="15" t="s">
        <v>76</v>
      </c>
      <c r="E34" s="10">
        <f>IFERROR(IF(ISBLANK(INDEX(Date_unitati!$Z:$Z,MATCH($B34,Date_unitati!$B:$B,0))),"-",INDEX(Date_unitati!$Z:$Z,MATCH($B34,Date_unitati!$B:$B,0))),"-")</f>
        <v>5.5194444444444404</v>
      </c>
      <c r="F34" s="10">
        <f>IFERROR(IF(ISBLANK(INDEX(Date_unitati!$AA:$AA,MATCH($B34,Date_unitati!$B:$B,0))),"-",INDEX(Date_unitati!$AA:$AA,MATCH($B34,Date_unitati!$B:$B,0))),"-")</f>
        <v>4.2433333333333296</v>
      </c>
      <c r="G34" s="10">
        <f>IFERROR(IF(ISBLANK(INDEX(Date_unitati!$AB:$AB,MATCH($B34,Date_unitati!$B:$B,0))),"-",INDEX(Date_unitati!$AB:$AB,MATCH($B34,Date_unitati!$B:$B,0))),"-")</f>
        <v>4.5916666666666703</v>
      </c>
      <c r="H34" s="10">
        <f>IFERROR(IF(ISBLANK(INDEX(Date_unitati!$AC:$AC,MATCH($B34,Date_unitati!$B:$B,0))),"-",INDEX(Date_unitati!$AC:$AC,MATCH($B34,Date_unitati!$B:$B,0))),"-")</f>
        <v>6.0909090909090899</v>
      </c>
      <c r="I34" s="10">
        <f>IFERROR(IF(ISBLANK(INDEX(Date_unitati!$AD:$AD,MATCH($B34,Date_unitati!$B:$B,0))),"-",INDEX(Date_unitati!$AD:$AD,MATCH($B34,Date_unitati!$B:$B,0))),"-")</f>
        <v>5.2050000000000001</v>
      </c>
      <c r="J34" s="10">
        <f>IFERROR(IF(ISBLANK(INDEX(Date_unitati!$AE:$AE,MATCH($B34,Date_unitati!$B:$B,0))),"-",INDEX(Date_unitati!$AE:$AE,MATCH($B34,Date_unitati!$B:$B,0))),"-")</f>
        <v>5.890625</v>
      </c>
      <c r="K34" s="10">
        <f>IFERROR(IF(ISBLANK(INDEX(Date_unitati!$AF:$AF,MATCH($B34,Date_unitati!$B:$B,0))),"-",INDEX(Date_unitati!$AF:$AF,MATCH($B34,Date_unitati!$B:$B,0))),"-")</f>
        <v>5.8583333333333298</v>
      </c>
      <c r="L34" s="10">
        <f t="shared" si="0"/>
        <v>0.34</v>
      </c>
    </row>
    <row r="35" spans="1:12" x14ac:dyDescent="0.2">
      <c r="A35" s="15">
        <v>32</v>
      </c>
      <c r="B35" s="16" t="s">
        <v>228</v>
      </c>
      <c r="C35" s="16" t="s">
        <v>229</v>
      </c>
      <c r="D35" s="15" t="s">
        <v>76</v>
      </c>
      <c r="E35" s="10">
        <f>IFERROR(IF(ISBLANK(INDEX(Date_unitati!$Z:$Z,MATCH($B35,Date_unitati!$B:$B,0))),"-",INDEX(Date_unitati!$Z:$Z,MATCH($B35,Date_unitati!$B:$B,0))),"-")</f>
        <v>4.8550000000000004</v>
      </c>
      <c r="F35" s="10">
        <f>IFERROR(IF(ISBLANK(INDEX(Date_unitati!$AA:$AA,MATCH($B35,Date_unitati!$B:$B,0))),"-",INDEX(Date_unitati!$AA:$AA,MATCH($B35,Date_unitati!$B:$B,0))),"-")</f>
        <v>5.3</v>
      </c>
      <c r="G35" s="10">
        <f>IFERROR(IF(ISBLANK(INDEX(Date_unitati!$AB:$AB,MATCH($B35,Date_unitati!$B:$B,0))),"-",INDEX(Date_unitati!$AB:$AB,MATCH($B35,Date_unitati!$B:$B,0))),"-")</f>
        <v>5.55</v>
      </c>
      <c r="H35" s="10">
        <f>IFERROR(IF(ISBLANK(INDEX(Date_unitati!$AC:$AC,MATCH($B35,Date_unitati!$B:$B,0))),"-",INDEX(Date_unitati!$AC:$AC,MATCH($B35,Date_unitati!$B:$B,0))),"-")</f>
        <v>4.9166666666666696</v>
      </c>
      <c r="I35" s="10">
        <f>IFERROR(IF(ISBLANK(INDEX(Date_unitati!$AD:$AD,MATCH($B35,Date_unitati!$B:$B,0))),"-",INDEX(Date_unitati!$AD:$AD,MATCH($B35,Date_unitati!$B:$B,0))),"-")</f>
        <v>2</v>
      </c>
      <c r="J35" s="10">
        <f>IFERROR(IF(ISBLANK(INDEX(Date_unitati!$AE:$AE,MATCH($B35,Date_unitati!$B:$B,0))),"-",INDEX(Date_unitati!$AE:$AE,MATCH($B35,Date_unitati!$B:$B,0))),"-")</f>
        <v>4.43333333333333</v>
      </c>
      <c r="K35" s="10">
        <f>IFERROR(IF(ISBLANK(INDEX(Date_unitati!$AF:$AF,MATCH($B35,Date_unitati!$B:$B,0))),"-",INDEX(Date_unitati!$AF:$AF,MATCH($B35,Date_unitati!$B:$B,0))),"-")</f>
        <v>5.8222222222222202</v>
      </c>
      <c r="L35" s="10">
        <f t="shared" si="0"/>
        <v>0.97</v>
      </c>
    </row>
    <row r="36" spans="1:12" x14ac:dyDescent="0.2">
      <c r="A36" s="15">
        <v>33</v>
      </c>
      <c r="B36" s="16" t="s">
        <v>150</v>
      </c>
      <c r="C36" s="16" t="s">
        <v>66</v>
      </c>
      <c r="D36" s="15" t="s">
        <v>64</v>
      </c>
      <c r="E36" s="10">
        <f>IFERROR(IF(ISBLANK(INDEX(Date_unitati!$Z:$Z,MATCH($B36,Date_unitati!$B:$B,0))),"-",INDEX(Date_unitati!$Z:$Z,MATCH($B36,Date_unitati!$B:$B,0))),"-")</f>
        <v>6.32</v>
      </c>
      <c r="F36" s="10">
        <f>IFERROR(IF(ISBLANK(INDEX(Date_unitati!$AA:$AA,MATCH($B36,Date_unitati!$B:$B,0))),"-",INDEX(Date_unitati!$AA:$AA,MATCH($B36,Date_unitati!$B:$B,0))),"-")</f>
        <v>5.4249999999999998</v>
      </c>
      <c r="G36" s="10">
        <f>IFERROR(IF(ISBLANK(INDEX(Date_unitati!$AB:$AB,MATCH($B36,Date_unitati!$B:$B,0))),"-",INDEX(Date_unitati!$AB:$AB,MATCH($B36,Date_unitati!$B:$B,0))),"-")</f>
        <v>6.1590909090909101</v>
      </c>
      <c r="H36" s="10">
        <f>IFERROR(IF(ISBLANK(INDEX(Date_unitati!$AC:$AC,MATCH($B36,Date_unitati!$B:$B,0))),"-",INDEX(Date_unitati!$AC:$AC,MATCH($B36,Date_unitati!$B:$B,0))),"-")</f>
        <v>6.7295454545454598</v>
      </c>
      <c r="I36" s="10">
        <f>IFERROR(IF(ISBLANK(INDEX(Date_unitati!$AD:$AD,MATCH($B36,Date_unitati!$B:$B,0))),"-",INDEX(Date_unitati!$AD:$AD,MATCH($B36,Date_unitati!$B:$B,0))),"-")</f>
        <v>6.2380000000000004</v>
      </c>
      <c r="J36" s="10">
        <f>IFERROR(IF(ISBLANK(INDEX(Date_unitati!$AE:$AE,MATCH($B36,Date_unitati!$B:$B,0))),"-",INDEX(Date_unitati!$AE:$AE,MATCH($B36,Date_unitati!$B:$B,0))),"-")</f>
        <v>6.2333333333333298</v>
      </c>
      <c r="K36" s="10">
        <f>IFERROR(IF(ISBLANK(INDEX(Date_unitati!$AF:$AF,MATCH($B36,Date_unitati!$B:$B,0))),"-",INDEX(Date_unitati!$AF:$AF,MATCH($B36,Date_unitati!$B:$B,0))),"-")</f>
        <v>5.81</v>
      </c>
      <c r="L36" s="10">
        <f t="shared" ref="L36:L67" si="1">IFERROR(IF(OR(ISTEXT(E36),ISTEXT(K36)),"-",ROUND(K36-E36,2)),"-")</f>
        <v>-0.51</v>
      </c>
    </row>
    <row r="37" spans="1:12" x14ac:dyDescent="0.2">
      <c r="A37" s="15">
        <v>34</v>
      </c>
      <c r="B37" s="16" t="s">
        <v>65</v>
      </c>
      <c r="C37" s="16" t="s">
        <v>66</v>
      </c>
      <c r="D37" s="15" t="s">
        <v>64</v>
      </c>
      <c r="E37" s="10">
        <f>IFERROR(IF(ISBLANK(INDEX(Date_unitati!$Z:$Z,MATCH($B37,Date_unitati!$B:$B,0))),"-",INDEX(Date_unitati!$Z:$Z,MATCH($B37,Date_unitati!$B:$B,0))),"-")</f>
        <v>5.7878048780487799</v>
      </c>
      <c r="F37" s="10">
        <f>IFERROR(IF(ISBLANK(INDEX(Date_unitati!$AA:$AA,MATCH($B37,Date_unitati!$B:$B,0))),"-",INDEX(Date_unitati!$AA:$AA,MATCH($B37,Date_unitati!$B:$B,0))),"-")</f>
        <v>5.4180555555555596</v>
      </c>
      <c r="G37" s="10">
        <f>IFERROR(IF(ISBLANK(INDEX(Date_unitati!$AB:$AB,MATCH($B37,Date_unitati!$B:$B,0))),"-",INDEX(Date_unitati!$AB:$AB,MATCH($B37,Date_unitati!$B:$B,0))),"-")</f>
        <v>5.6161971830985902</v>
      </c>
      <c r="H37" s="10">
        <f>IFERROR(IF(ISBLANK(INDEX(Date_unitati!$AC:$AC,MATCH($B37,Date_unitati!$B:$B,0))),"-",INDEX(Date_unitati!$AC:$AC,MATCH($B37,Date_unitati!$B:$B,0))),"-")</f>
        <v>5.7580459770114896</v>
      </c>
      <c r="I37" s="10">
        <f>IFERROR(IF(ISBLANK(INDEX(Date_unitati!$AD:$AD,MATCH($B37,Date_unitati!$B:$B,0))),"-",INDEX(Date_unitati!$AD:$AD,MATCH($B37,Date_unitati!$B:$B,0))),"-")</f>
        <v>5.1740963855421702</v>
      </c>
      <c r="J37" s="10">
        <f>IFERROR(IF(ISBLANK(INDEX(Date_unitati!$AE:$AE,MATCH($B37,Date_unitati!$B:$B,0))),"-",INDEX(Date_unitati!$AE:$AE,MATCH($B37,Date_unitati!$B:$B,0))),"-")</f>
        <v>5.8179487179487204</v>
      </c>
      <c r="K37" s="10">
        <f>IFERROR(IF(ISBLANK(INDEX(Date_unitati!$AF:$AF,MATCH($B37,Date_unitati!$B:$B,0))),"-",INDEX(Date_unitati!$AF:$AF,MATCH($B37,Date_unitati!$B:$B,0))),"-")</f>
        <v>5.7967105263157901</v>
      </c>
      <c r="L37" s="10">
        <f t="shared" si="1"/>
        <v>0.01</v>
      </c>
    </row>
    <row r="38" spans="1:12" x14ac:dyDescent="0.2">
      <c r="A38" s="15">
        <v>35</v>
      </c>
      <c r="B38" s="16" t="s">
        <v>247</v>
      </c>
      <c r="C38" s="16" t="s">
        <v>248</v>
      </c>
      <c r="D38" s="15" t="s">
        <v>76</v>
      </c>
      <c r="E38" s="10">
        <f>IFERROR(IF(ISBLANK(INDEX(Date_unitati!$Z:$Z,MATCH($B38,Date_unitati!$B:$B,0))),"-",INDEX(Date_unitati!$Z:$Z,MATCH($B38,Date_unitati!$B:$B,0))),"-")</f>
        <v>4.8880952380952403</v>
      </c>
      <c r="F38" s="10">
        <f>IFERROR(IF(ISBLANK(INDEX(Date_unitati!$AA:$AA,MATCH($B38,Date_unitati!$B:$B,0))),"-",INDEX(Date_unitati!$AA:$AA,MATCH($B38,Date_unitati!$B:$B,0))),"-")</f>
        <v>5.3266666666666698</v>
      </c>
      <c r="G38" s="10">
        <f>IFERROR(IF(ISBLANK(INDEX(Date_unitati!$AB:$AB,MATCH($B38,Date_unitati!$B:$B,0))),"-",INDEX(Date_unitati!$AB:$AB,MATCH($B38,Date_unitati!$B:$B,0))),"-")</f>
        <v>5.734375</v>
      </c>
      <c r="H38" s="10">
        <f>IFERROR(IF(ISBLANK(INDEX(Date_unitati!$AC:$AC,MATCH($B38,Date_unitati!$B:$B,0))),"-",INDEX(Date_unitati!$AC:$AC,MATCH($B38,Date_unitati!$B:$B,0))),"-")</f>
        <v>4.4363636363636401</v>
      </c>
      <c r="I38" s="10">
        <f>IFERROR(IF(ISBLANK(INDEX(Date_unitati!$AD:$AD,MATCH($B38,Date_unitati!$B:$B,0))),"-",INDEX(Date_unitati!$AD:$AD,MATCH($B38,Date_unitati!$B:$B,0))),"-")</f>
        <v>4.9249999999999998</v>
      </c>
      <c r="J38" s="10">
        <f>IFERROR(IF(ISBLANK(INDEX(Date_unitati!$AE:$AE,MATCH($B38,Date_unitati!$B:$B,0))),"-",INDEX(Date_unitati!$AE:$AE,MATCH($B38,Date_unitati!$B:$B,0))),"-")</f>
        <v>5.7659090909090898</v>
      </c>
      <c r="K38" s="10">
        <f>IFERROR(IF(ISBLANK(INDEX(Date_unitati!$AF:$AF,MATCH($B38,Date_unitati!$B:$B,0))),"-",INDEX(Date_unitati!$AF:$AF,MATCH($B38,Date_unitati!$B:$B,0))),"-")</f>
        <v>5.7842105263157899</v>
      </c>
      <c r="L38" s="10">
        <f t="shared" si="1"/>
        <v>0.9</v>
      </c>
    </row>
    <row r="39" spans="1:12" x14ac:dyDescent="0.2">
      <c r="A39" s="15">
        <v>36</v>
      </c>
      <c r="B39" s="16" t="s">
        <v>72</v>
      </c>
      <c r="C39" s="16" t="s">
        <v>73</v>
      </c>
      <c r="D39" s="15" t="s">
        <v>64</v>
      </c>
      <c r="E39" s="10">
        <f>IFERROR(IF(ISBLANK(INDEX(Date_unitati!$Z:$Z,MATCH($B39,Date_unitati!$B:$B,0))),"-",INDEX(Date_unitati!$Z:$Z,MATCH($B39,Date_unitati!$B:$B,0))),"-")</f>
        <v>4.30859375</v>
      </c>
      <c r="F39" s="10">
        <f>IFERROR(IF(ISBLANK(INDEX(Date_unitati!$AA:$AA,MATCH($B39,Date_unitati!$B:$B,0))),"-",INDEX(Date_unitati!$AA:$AA,MATCH($B39,Date_unitati!$B:$B,0))),"-")</f>
        <v>5.2833333333333297</v>
      </c>
      <c r="G39" s="10">
        <f>IFERROR(IF(ISBLANK(INDEX(Date_unitati!$AB:$AB,MATCH($B39,Date_unitati!$B:$B,0))),"-",INDEX(Date_unitati!$AB:$AB,MATCH($B39,Date_unitati!$B:$B,0))),"-")</f>
        <v>5.6749999999999998</v>
      </c>
      <c r="H39" s="10">
        <f>IFERROR(IF(ISBLANK(INDEX(Date_unitati!$AC:$AC,MATCH($B39,Date_unitati!$B:$B,0))),"-",INDEX(Date_unitati!$AC:$AC,MATCH($B39,Date_unitati!$B:$B,0))),"-")</f>
        <v>5.40365853658537</v>
      </c>
      <c r="I39" s="10">
        <f>IFERROR(IF(ISBLANK(INDEX(Date_unitati!$AD:$AD,MATCH($B39,Date_unitati!$B:$B,0))),"-",INDEX(Date_unitati!$AD:$AD,MATCH($B39,Date_unitati!$B:$B,0))),"-")</f>
        <v>4.6467105263157897</v>
      </c>
      <c r="J39" s="10">
        <f>IFERROR(IF(ISBLANK(INDEX(Date_unitati!$AE:$AE,MATCH($B39,Date_unitati!$B:$B,0))),"-",INDEX(Date_unitati!$AE:$AE,MATCH($B39,Date_unitati!$B:$B,0))),"-")</f>
        <v>5.05</v>
      </c>
      <c r="K39" s="10">
        <f>IFERROR(IF(ISBLANK(INDEX(Date_unitati!$AF:$AF,MATCH($B39,Date_unitati!$B:$B,0))),"-",INDEX(Date_unitati!$AF:$AF,MATCH($B39,Date_unitati!$B:$B,0))),"-")</f>
        <v>5.7481818181818198</v>
      </c>
      <c r="L39" s="10">
        <f t="shared" si="1"/>
        <v>1.44</v>
      </c>
    </row>
    <row r="40" spans="1:12" x14ac:dyDescent="0.2">
      <c r="A40" s="15">
        <v>37</v>
      </c>
      <c r="B40" s="16" t="s">
        <v>88</v>
      </c>
      <c r="C40" s="16" t="s">
        <v>66</v>
      </c>
      <c r="D40" s="15" t="s">
        <v>64</v>
      </c>
      <c r="E40" s="10">
        <f>IFERROR(IF(ISBLANK(INDEX(Date_unitati!$Z:$Z,MATCH($B40,Date_unitati!$B:$B,0))),"-",INDEX(Date_unitati!$Z:$Z,MATCH($B40,Date_unitati!$B:$B,0))),"-")</f>
        <v>6.1044117647058798</v>
      </c>
      <c r="F40" s="10">
        <f>IFERROR(IF(ISBLANK(INDEX(Date_unitati!$AA:$AA,MATCH($B40,Date_unitati!$B:$B,0))),"-",INDEX(Date_unitati!$AA:$AA,MATCH($B40,Date_unitati!$B:$B,0))),"-")</f>
        <v>7.1196428571428596</v>
      </c>
      <c r="G40" s="10">
        <f>IFERROR(IF(ISBLANK(INDEX(Date_unitati!$AB:$AB,MATCH($B40,Date_unitati!$B:$B,0))),"-",INDEX(Date_unitati!$AB:$AB,MATCH($B40,Date_unitati!$B:$B,0))),"-")</f>
        <v>6.1924528301886799</v>
      </c>
      <c r="H40" s="10">
        <f>IFERROR(IF(ISBLANK(INDEX(Date_unitati!$AC:$AC,MATCH($B40,Date_unitati!$B:$B,0))),"-",INDEX(Date_unitati!$AC:$AC,MATCH($B40,Date_unitati!$B:$B,0))),"-")</f>
        <v>6.5875000000000004</v>
      </c>
      <c r="I40" s="10">
        <f>IFERROR(IF(ISBLANK(INDEX(Date_unitati!$AD:$AD,MATCH($B40,Date_unitati!$B:$B,0))),"-",INDEX(Date_unitati!$AD:$AD,MATCH($B40,Date_unitati!$B:$B,0))),"-")</f>
        <v>6.4153846153846201</v>
      </c>
      <c r="J40" s="10">
        <f>IFERROR(IF(ISBLANK(INDEX(Date_unitati!$AE:$AE,MATCH($B40,Date_unitati!$B:$B,0))),"-",INDEX(Date_unitati!$AE:$AE,MATCH($B40,Date_unitati!$B:$B,0))),"-")</f>
        <v>7.2039473684210504</v>
      </c>
      <c r="K40" s="10">
        <f>IFERROR(IF(ISBLANK(INDEX(Date_unitati!$AF:$AF,MATCH($B40,Date_unitati!$B:$B,0))),"-",INDEX(Date_unitati!$AF:$AF,MATCH($B40,Date_unitati!$B:$B,0))),"-")</f>
        <v>5.6534090909090899</v>
      </c>
      <c r="L40" s="10">
        <f t="shared" si="1"/>
        <v>-0.45</v>
      </c>
    </row>
    <row r="41" spans="1:12" x14ac:dyDescent="0.2">
      <c r="A41" s="15">
        <v>38</v>
      </c>
      <c r="B41" s="16" t="s">
        <v>168</v>
      </c>
      <c r="C41" s="16" t="s">
        <v>169</v>
      </c>
      <c r="D41" s="15" t="s">
        <v>76</v>
      </c>
      <c r="E41" s="10">
        <f>IFERROR(IF(ISBLANK(INDEX(Date_unitati!$Z:$Z,MATCH($B41,Date_unitati!$B:$B,0))),"-",INDEX(Date_unitati!$Z:$Z,MATCH($B41,Date_unitati!$B:$B,0))),"-")</f>
        <v>5.9777777777777796</v>
      </c>
      <c r="F41" s="10">
        <f>IFERROR(IF(ISBLANK(INDEX(Date_unitati!$AA:$AA,MATCH($B41,Date_unitati!$B:$B,0))),"-",INDEX(Date_unitati!$AA:$AA,MATCH($B41,Date_unitati!$B:$B,0))),"-")</f>
        <v>5.6583333333333297</v>
      </c>
      <c r="G41" s="10">
        <f>IFERROR(IF(ISBLANK(INDEX(Date_unitati!$AB:$AB,MATCH($B41,Date_unitati!$B:$B,0))),"-",INDEX(Date_unitati!$AB:$AB,MATCH($B41,Date_unitati!$B:$B,0))),"-")</f>
        <v>4.3049999999999997</v>
      </c>
      <c r="H41" s="10">
        <f>IFERROR(IF(ISBLANK(INDEX(Date_unitati!$AC:$AC,MATCH($B41,Date_unitati!$B:$B,0))),"-",INDEX(Date_unitati!$AC:$AC,MATCH($B41,Date_unitati!$B:$B,0))),"-")</f>
        <v>6.0250000000000004</v>
      </c>
      <c r="I41" s="10">
        <f>IFERROR(IF(ISBLANK(INDEX(Date_unitati!$AD:$AD,MATCH($B41,Date_unitati!$B:$B,0))),"-",INDEX(Date_unitati!$AD:$AD,MATCH($B41,Date_unitati!$B:$B,0))),"-")</f>
        <v>4.0454545454545503</v>
      </c>
      <c r="J41" s="10">
        <f>IFERROR(IF(ISBLANK(INDEX(Date_unitati!$AE:$AE,MATCH($B41,Date_unitati!$B:$B,0))),"-",INDEX(Date_unitati!$AE:$AE,MATCH($B41,Date_unitati!$B:$B,0))),"-")</f>
        <v>4.9611111111111104</v>
      </c>
      <c r="K41" s="10">
        <f>IFERROR(IF(ISBLANK(INDEX(Date_unitati!$AF:$AF,MATCH($B41,Date_unitati!$B:$B,0))),"-",INDEX(Date_unitati!$AF:$AF,MATCH($B41,Date_unitati!$B:$B,0))),"-")</f>
        <v>5.6124999999999998</v>
      </c>
      <c r="L41" s="10">
        <f t="shared" si="1"/>
        <v>-0.37</v>
      </c>
    </row>
    <row r="42" spans="1:12" x14ac:dyDescent="0.2">
      <c r="A42" s="15">
        <v>39</v>
      </c>
      <c r="B42" s="16" t="s">
        <v>178</v>
      </c>
      <c r="C42" s="16" t="s">
        <v>179</v>
      </c>
      <c r="D42" s="15" t="s">
        <v>76</v>
      </c>
      <c r="E42" s="10">
        <f>IFERROR(IF(ISBLANK(INDEX(Date_unitati!$Z:$Z,MATCH($B42,Date_unitati!$B:$B,0))),"-",INDEX(Date_unitati!$Z:$Z,MATCH($B42,Date_unitati!$B:$B,0))),"-")</f>
        <v>5.6321428571428598</v>
      </c>
      <c r="F42" s="10">
        <f>IFERROR(IF(ISBLANK(INDEX(Date_unitati!$AA:$AA,MATCH($B42,Date_unitati!$B:$B,0))),"-",INDEX(Date_unitati!$AA:$AA,MATCH($B42,Date_unitati!$B:$B,0))),"-")</f>
        <v>5.8227272727272696</v>
      </c>
      <c r="G42" s="10">
        <f>IFERROR(IF(ISBLANK(INDEX(Date_unitati!$AB:$AB,MATCH($B42,Date_unitati!$B:$B,0))),"-",INDEX(Date_unitati!$AB:$AB,MATCH($B42,Date_unitati!$B:$B,0))),"-")</f>
        <v>5.6566666666666698</v>
      </c>
      <c r="H42" s="10">
        <f>IFERROR(IF(ISBLANK(INDEX(Date_unitati!$AC:$AC,MATCH($B42,Date_unitati!$B:$B,0))),"-",INDEX(Date_unitati!$AC:$AC,MATCH($B42,Date_unitati!$B:$B,0))),"-")</f>
        <v>7.0454545454545503</v>
      </c>
      <c r="I42" s="10">
        <f>IFERROR(IF(ISBLANK(INDEX(Date_unitati!$AD:$AD,MATCH($B42,Date_unitati!$B:$B,0))),"-",INDEX(Date_unitati!$AD:$AD,MATCH($B42,Date_unitati!$B:$B,0))),"-")</f>
        <v>5.0973684210526304</v>
      </c>
      <c r="J42" s="10">
        <f>IFERROR(IF(ISBLANK(INDEX(Date_unitati!$AE:$AE,MATCH($B42,Date_unitati!$B:$B,0))),"-",INDEX(Date_unitati!$AE:$AE,MATCH($B42,Date_unitati!$B:$B,0))),"-")</f>
        <v>5.4325000000000001</v>
      </c>
      <c r="K42" s="10">
        <f>IFERROR(IF(ISBLANK(INDEX(Date_unitati!$AF:$AF,MATCH($B42,Date_unitati!$B:$B,0))),"-",INDEX(Date_unitati!$AF:$AF,MATCH($B42,Date_unitati!$B:$B,0))),"-")</f>
        <v>5.5730769230769202</v>
      </c>
      <c r="L42" s="10">
        <f t="shared" si="1"/>
        <v>-0.06</v>
      </c>
    </row>
    <row r="43" spans="1:12" x14ac:dyDescent="0.2">
      <c r="A43" s="15">
        <v>40</v>
      </c>
      <c r="B43" s="16" t="s">
        <v>115</v>
      </c>
      <c r="C43" s="16" t="s">
        <v>116</v>
      </c>
      <c r="D43" s="15" t="s">
        <v>76</v>
      </c>
      <c r="E43" s="10">
        <f>IFERROR(IF(ISBLANK(INDEX(Date_unitati!$Z:$Z,MATCH($B43,Date_unitati!$B:$B,0))),"-",INDEX(Date_unitati!$Z:$Z,MATCH($B43,Date_unitati!$B:$B,0))),"-")</f>
        <v>4.96891891891892</v>
      </c>
      <c r="F43" s="10">
        <f>IFERROR(IF(ISBLANK(INDEX(Date_unitati!$AA:$AA,MATCH($B43,Date_unitati!$B:$B,0))),"-",INDEX(Date_unitati!$AA:$AA,MATCH($B43,Date_unitati!$B:$B,0))),"-")</f>
        <v>5.0346153846153801</v>
      </c>
      <c r="G43" s="10">
        <f>IFERROR(IF(ISBLANK(INDEX(Date_unitati!$AB:$AB,MATCH($B43,Date_unitati!$B:$B,0))),"-",INDEX(Date_unitati!$AB:$AB,MATCH($B43,Date_unitati!$B:$B,0))),"-")</f>
        <v>4.7112903225806502</v>
      </c>
      <c r="H43" s="10">
        <f>IFERROR(IF(ISBLANK(INDEX(Date_unitati!$AC:$AC,MATCH($B43,Date_unitati!$B:$B,0))),"-",INDEX(Date_unitati!$AC:$AC,MATCH($B43,Date_unitati!$B:$B,0))),"-")</f>
        <v>4.71</v>
      </c>
      <c r="I43" s="10">
        <f>IFERROR(IF(ISBLANK(INDEX(Date_unitati!$AD:$AD,MATCH($B43,Date_unitati!$B:$B,0))),"-",INDEX(Date_unitati!$AD:$AD,MATCH($B43,Date_unitati!$B:$B,0))),"-")</f>
        <v>4.7041666666666702</v>
      </c>
      <c r="J43" s="10">
        <f>IFERROR(IF(ISBLANK(INDEX(Date_unitati!$AE:$AE,MATCH($B43,Date_unitati!$B:$B,0))),"-",INDEX(Date_unitati!$AE:$AE,MATCH($B43,Date_unitati!$B:$B,0))),"-")</f>
        <v>5.0613636363636401</v>
      </c>
      <c r="K43" s="10">
        <f>IFERROR(IF(ISBLANK(INDEX(Date_unitati!$AF:$AF,MATCH($B43,Date_unitati!$B:$B,0))),"-",INDEX(Date_unitati!$AF:$AF,MATCH($B43,Date_unitati!$B:$B,0))),"-")</f>
        <v>5.5403225806451601</v>
      </c>
      <c r="L43" s="10">
        <f t="shared" si="1"/>
        <v>0.56999999999999995</v>
      </c>
    </row>
    <row r="44" spans="1:12" x14ac:dyDescent="0.2">
      <c r="A44" s="15">
        <v>41</v>
      </c>
      <c r="B44" s="16" t="s">
        <v>143</v>
      </c>
      <c r="C44" s="16" t="s">
        <v>144</v>
      </c>
      <c r="D44" s="15" t="s">
        <v>76</v>
      </c>
      <c r="E44" s="10">
        <f>IFERROR(IF(ISBLANK(INDEX(Date_unitati!$Z:$Z,MATCH($B44,Date_unitati!$B:$B,0))),"-",INDEX(Date_unitati!$Z:$Z,MATCH($B44,Date_unitati!$B:$B,0))),"-")</f>
        <v>4.7790697674418601</v>
      </c>
      <c r="F44" s="10">
        <f>IFERROR(IF(ISBLANK(INDEX(Date_unitati!$AA:$AA,MATCH($B44,Date_unitati!$B:$B,0))),"-",INDEX(Date_unitati!$AA:$AA,MATCH($B44,Date_unitati!$B:$B,0))),"-")</f>
        <v>5.9090909090909101</v>
      </c>
      <c r="G44" s="10">
        <f>IFERROR(IF(ISBLANK(INDEX(Date_unitati!$AB:$AB,MATCH($B44,Date_unitati!$B:$B,0))),"-",INDEX(Date_unitati!$AB:$AB,MATCH($B44,Date_unitati!$B:$B,0))),"-")</f>
        <v>6.25416666666667</v>
      </c>
      <c r="H44" s="10">
        <f>IFERROR(IF(ISBLANK(INDEX(Date_unitati!$AC:$AC,MATCH($B44,Date_unitati!$B:$B,0))),"-",INDEX(Date_unitati!$AC:$AC,MATCH($B44,Date_unitati!$B:$B,0))),"-")</f>
        <v>5.86</v>
      </c>
      <c r="I44" s="10">
        <f>IFERROR(IF(ISBLANK(INDEX(Date_unitati!$AD:$AD,MATCH($B44,Date_unitati!$B:$B,0))),"-",INDEX(Date_unitati!$AD:$AD,MATCH($B44,Date_unitati!$B:$B,0))),"-")</f>
        <v>5.1127450980392197</v>
      </c>
      <c r="J44" s="10">
        <f>IFERROR(IF(ISBLANK(INDEX(Date_unitati!$AE:$AE,MATCH($B44,Date_unitati!$B:$B,0))),"-",INDEX(Date_unitati!$AE:$AE,MATCH($B44,Date_unitati!$B:$B,0))),"-")</f>
        <v>4.5291666666666703</v>
      </c>
      <c r="K44" s="10">
        <f>IFERROR(IF(ISBLANK(INDEX(Date_unitati!$AF:$AF,MATCH($B44,Date_unitati!$B:$B,0))),"-",INDEX(Date_unitati!$AF:$AF,MATCH($B44,Date_unitati!$B:$B,0))),"-")</f>
        <v>5.5108108108108098</v>
      </c>
      <c r="L44" s="10">
        <f t="shared" si="1"/>
        <v>0.73</v>
      </c>
    </row>
    <row r="45" spans="1:12" x14ac:dyDescent="0.2">
      <c r="A45" s="15">
        <v>42</v>
      </c>
      <c r="B45" s="16" t="s">
        <v>130</v>
      </c>
      <c r="C45" s="16" t="s">
        <v>131</v>
      </c>
      <c r="D45" s="15" t="s">
        <v>76</v>
      </c>
      <c r="E45" s="10">
        <f>IFERROR(IF(ISBLANK(INDEX(Date_unitati!$Z:$Z,MATCH($B45,Date_unitati!$B:$B,0))),"-",INDEX(Date_unitati!$Z:$Z,MATCH($B45,Date_unitati!$B:$B,0))),"-")</f>
        <v>5.3090909090909104</v>
      </c>
      <c r="F45" s="10">
        <f>IFERROR(IF(ISBLANK(INDEX(Date_unitati!$AA:$AA,MATCH($B45,Date_unitati!$B:$B,0))),"-",INDEX(Date_unitati!$AA:$AA,MATCH($B45,Date_unitati!$B:$B,0))),"-")</f>
        <v>4.5115384615384597</v>
      </c>
      <c r="G45" s="10">
        <f>IFERROR(IF(ISBLANK(INDEX(Date_unitati!$AB:$AB,MATCH($B45,Date_unitati!$B:$B,0))),"-",INDEX(Date_unitati!$AB:$AB,MATCH($B45,Date_unitati!$B:$B,0))),"-")</f>
        <v>5.2076923076923096</v>
      </c>
      <c r="H45" s="10">
        <f>IFERROR(IF(ISBLANK(INDEX(Date_unitati!$AC:$AC,MATCH($B45,Date_unitati!$B:$B,0))),"-",INDEX(Date_unitati!$AC:$AC,MATCH($B45,Date_unitati!$B:$B,0))),"-")</f>
        <v>5.2961538461538504</v>
      </c>
      <c r="I45" s="10">
        <f>IFERROR(IF(ISBLANK(INDEX(Date_unitati!$AD:$AD,MATCH($B45,Date_unitati!$B:$B,0))),"-",INDEX(Date_unitati!$AD:$AD,MATCH($B45,Date_unitati!$B:$B,0))),"-")</f>
        <v>5.43333333333333</v>
      </c>
      <c r="J45" s="10">
        <f>IFERROR(IF(ISBLANK(INDEX(Date_unitati!$AE:$AE,MATCH($B45,Date_unitati!$B:$B,0))),"-",INDEX(Date_unitati!$AE:$AE,MATCH($B45,Date_unitati!$B:$B,0))),"-")</f>
        <v>4.8071428571428596</v>
      </c>
      <c r="K45" s="10">
        <f>IFERROR(IF(ISBLANK(INDEX(Date_unitati!$AF:$AF,MATCH($B45,Date_unitati!$B:$B,0))),"-",INDEX(Date_unitati!$AF:$AF,MATCH($B45,Date_unitati!$B:$B,0))),"-")</f>
        <v>5.45</v>
      </c>
      <c r="L45" s="10">
        <f t="shared" si="1"/>
        <v>0.14000000000000001</v>
      </c>
    </row>
    <row r="46" spans="1:12" x14ac:dyDescent="0.2">
      <c r="A46" s="15">
        <v>43</v>
      </c>
      <c r="B46" s="16" t="s">
        <v>186</v>
      </c>
      <c r="C46" s="16" t="s">
        <v>187</v>
      </c>
      <c r="D46" s="15" t="s">
        <v>76</v>
      </c>
      <c r="E46" s="10">
        <f>IFERROR(IF(ISBLANK(INDEX(Date_unitati!$Z:$Z,MATCH($B46,Date_unitati!$B:$B,0))),"-",INDEX(Date_unitati!$Z:$Z,MATCH($B46,Date_unitati!$B:$B,0))),"-")</f>
        <v>5.9269230769230798</v>
      </c>
      <c r="F46" s="10">
        <f>IFERROR(IF(ISBLANK(INDEX(Date_unitati!$AA:$AA,MATCH($B46,Date_unitati!$B:$B,0))),"-",INDEX(Date_unitati!$AA:$AA,MATCH($B46,Date_unitati!$B:$B,0))),"-")</f>
        <v>4.02727272727273</v>
      </c>
      <c r="G46" s="10">
        <f>IFERROR(IF(ISBLANK(INDEX(Date_unitati!$AB:$AB,MATCH($B46,Date_unitati!$B:$B,0))),"-",INDEX(Date_unitati!$AB:$AB,MATCH($B46,Date_unitati!$B:$B,0))),"-")</f>
        <v>5.4466666666666699</v>
      </c>
      <c r="H46" s="10">
        <f>IFERROR(IF(ISBLANK(INDEX(Date_unitati!$AC:$AC,MATCH($B46,Date_unitati!$B:$B,0))),"-",INDEX(Date_unitati!$AC:$AC,MATCH($B46,Date_unitati!$B:$B,0))),"-")</f>
        <v>6.05</v>
      </c>
      <c r="I46" s="10">
        <f>IFERROR(IF(ISBLANK(INDEX(Date_unitati!$AD:$AD,MATCH($B46,Date_unitati!$B:$B,0))),"-",INDEX(Date_unitati!$AD:$AD,MATCH($B46,Date_unitati!$B:$B,0))),"-")</f>
        <v>4.5884615384615399</v>
      </c>
      <c r="J46" s="10">
        <f>IFERROR(IF(ISBLANK(INDEX(Date_unitati!$AE:$AE,MATCH($B46,Date_unitati!$B:$B,0))),"-",INDEX(Date_unitati!$AE:$AE,MATCH($B46,Date_unitati!$B:$B,0))),"-")</f>
        <v>5.3125</v>
      </c>
      <c r="K46" s="10">
        <f>IFERROR(IF(ISBLANK(INDEX(Date_unitati!$AF:$AF,MATCH($B46,Date_unitati!$B:$B,0))),"-",INDEX(Date_unitati!$AF:$AF,MATCH($B46,Date_unitati!$B:$B,0))),"-")</f>
        <v>5.45</v>
      </c>
      <c r="L46" s="10">
        <f t="shared" si="1"/>
        <v>-0.48</v>
      </c>
    </row>
    <row r="47" spans="1:12" x14ac:dyDescent="0.2">
      <c r="A47" s="15">
        <v>44</v>
      </c>
      <c r="B47" s="16" t="s">
        <v>151</v>
      </c>
      <c r="C47" s="16" t="s">
        <v>152</v>
      </c>
      <c r="D47" s="15" t="s">
        <v>76</v>
      </c>
      <c r="E47" s="10">
        <f>IFERROR(IF(ISBLANK(INDEX(Date_unitati!$Z:$Z,MATCH($B47,Date_unitati!$B:$B,0))),"-",INDEX(Date_unitati!$Z:$Z,MATCH($B47,Date_unitati!$B:$B,0))),"-")</f>
        <v>5.01842105263158</v>
      </c>
      <c r="F47" s="10">
        <f>IFERROR(IF(ISBLANK(INDEX(Date_unitati!$AA:$AA,MATCH($B47,Date_unitati!$B:$B,0))),"-",INDEX(Date_unitati!$AA:$AA,MATCH($B47,Date_unitati!$B:$B,0))),"-")</f>
        <v>5.55</v>
      </c>
      <c r="G47" s="10">
        <f>IFERROR(IF(ISBLANK(INDEX(Date_unitati!$AB:$AB,MATCH($B47,Date_unitati!$B:$B,0))),"-",INDEX(Date_unitati!$AB:$AB,MATCH($B47,Date_unitati!$B:$B,0))),"-")</f>
        <v>4.7653846153846198</v>
      </c>
      <c r="H47" s="10">
        <f>IFERROR(IF(ISBLANK(INDEX(Date_unitati!$AC:$AC,MATCH($B47,Date_unitati!$B:$B,0))),"-",INDEX(Date_unitati!$AC:$AC,MATCH($B47,Date_unitati!$B:$B,0))),"-")</f>
        <v>5.2705882352941202</v>
      </c>
      <c r="I47" s="10">
        <f>IFERROR(IF(ISBLANK(INDEX(Date_unitati!$AD:$AD,MATCH($B47,Date_unitati!$B:$B,0))),"-",INDEX(Date_unitati!$AD:$AD,MATCH($B47,Date_unitati!$B:$B,0))),"-")</f>
        <v>6.2892857142857101</v>
      </c>
      <c r="J47" s="10">
        <f>IFERROR(IF(ISBLANK(INDEX(Date_unitati!$AE:$AE,MATCH($B47,Date_unitati!$B:$B,0))),"-",INDEX(Date_unitati!$AE:$AE,MATCH($B47,Date_unitati!$B:$B,0))),"-")</f>
        <v>4.4593749999999996</v>
      </c>
      <c r="K47" s="10">
        <f>IFERROR(IF(ISBLANK(INDEX(Date_unitati!$AF:$AF,MATCH($B47,Date_unitati!$B:$B,0))),"-",INDEX(Date_unitati!$AF:$AF,MATCH($B47,Date_unitati!$B:$B,0))),"-")</f>
        <v>5.4294117647058799</v>
      </c>
      <c r="L47" s="10">
        <f t="shared" si="1"/>
        <v>0.41</v>
      </c>
    </row>
    <row r="48" spans="1:12" x14ac:dyDescent="0.2">
      <c r="A48" s="15">
        <v>45</v>
      </c>
      <c r="B48" s="16" t="s">
        <v>243</v>
      </c>
      <c r="C48" s="16" t="s">
        <v>244</v>
      </c>
      <c r="D48" s="15" t="s">
        <v>76</v>
      </c>
      <c r="E48" s="10">
        <f>IFERROR(IF(ISBLANK(INDEX(Date_unitati!$Z:$Z,MATCH($B48,Date_unitati!$B:$B,0))),"-",INDEX(Date_unitati!$Z:$Z,MATCH($B48,Date_unitati!$B:$B,0))),"-")</f>
        <v>3.30714285714286</v>
      </c>
      <c r="F48" s="10">
        <f>IFERROR(IF(ISBLANK(INDEX(Date_unitati!$AA:$AA,MATCH($B48,Date_unitati!$B:$B,0))),"-",INDEX(Date_unitati!$AA:$AA,MATCH($B48,Date_unitati!$B:$B,0))),"-")</f>
        <v>5.3842105263157896</v>
      </c>
      <c r="G48" s="10">
        <f>IFERROR(IF(ISBLANK(INDEX(Date_unitati!$AB:$AB,MATCH($B48,Date_unitati!$B:$B,0))),"-",INDEX(Date_unitati!$AB:$AB,MATCH($B48,Date_unitati!$B:$B,0))),"-")</f>
        <v>3.8466666666666698</v>
      </c>
      <c r="H48" s="10">
        <f>IFERROR(IF(ISBLANK(INDEX(Date_unitati!$AC:$AC,MATCH($B48,Date_unitati!$B:$B,0))),"-",INDEX(Date_unitati!$AC:$AC,MATCH($B48,Date_unitati!$B:$B,0))),"-")</f>
        <v>6.0774999999999997</v>
      </c>
      <c r="I48" s="10">
        <f>IFERROR(IF(ISBLANK(INDEX(Date_unitati!$AD:$AD,MATCH($B48,Date_unitati!$B:$B,0))),"-",INDEX(Date_unitati!$AD:$AD,MATCH($B48,Date_unitati!$B:$B,0))),"-")</f>
        <v>3.02727272727273</v>
      </c>
      <c r="J48" s="10">
        <f>IFERROR(IF(ISBLANK(INDEX(Date_unitati!$AE:$AE,MATCH($B48,Date_unitati!$B:$B,0))),"-",INDEX(Date_unitati!$AE:$AE,MATCH($B48,Date_unitati!$B:$B,0))),"-")</f>
        <v>3.1736842105263201</v>
      </c>
      <c r="K48" s="10">
        <f>IFERROR(IF(ISBLANK(INDEX(Date_unitati!$AF:$AF,MATCH($B48,Date_unitati!$B:$B,0))),"-",INDEX(Date_unitati!$AF:$AF,MATCH($B48,Date_unitati!$B:$B,0))),"-")</f>
        <v>5.4240000000000004</v>
      </c>
      <c r="L48" s="10">
        <f t="shared" si="1"/>
        <v>2.12</v>
      </c>
    </row>
    <row r="49" spans="1:12" x14ac:dyDescent="0.2">
      <c r="A49" s="15">
        <v>46</v>
      </c>
      <c r="B49" s="16" t="s">
        <v>146</v>
      </c>
      <c r="C49" s="16" t="s">
        <v>147</v>
      </c>
      <c r="D49" s="15" t="s">
        <v>76</v>
      </c>
      <c r="E49" s="10">
        <f>IFERROR(IF(ISBLANK(INDEX(Date_unitati!$Z:$Z,MATCH($B49,Date_unitati!$B:$B,0))),"-",INDEX(Date_unitati!$Z:$Z,MATCH($B49,Date_unitati!$B:$B,0))),"-")</f>
        <v>3.8394736842105299</v>
      </c>
      <c r="F49" s="10">
        <f>IFERROR(IF(ISBLANK(INDEX(Date_unitati!$AA:$AA,MATCH($B49,Date_unitati!$B:$B,0))),"-",INDEX(Date_unitati!$AA:$AA,MATCH($B49,Date_unitati!$B:$B,0))),"-")</f>
        <v>4.6205882352941199</v>
      </c>
      <c r="G49" s="10">
        <f>IFERROR(IF(ISBLANK(INDEX(Date_unitati!$AB:$AB,MATCH($B49,Date_unitati!$B:$B,0))),"-",INDEX(Date_unitati!$AB:$AB,MATCH($B49,Date_unitati!$B:$B,0))),"-")</f>
        <v>4.8608695652173903</v>
      </c>
      <c r="H49" s="10">
        <f>IFERROR(IF(ISBLANK(INDEX(Date_unitati!$AC:$AC,MATCH($B49,Date_unitati!$B:$B,0))),"-",INDEX(Date_unitati!$AC:$AC,MATCH($B49,Date_unitati!$B:$B,0))),"-")</f>
        <v>4.90227272727273</v>
      </c>
      <c r="I49" s="10">
        <f>IFERROR(IF(ISBLANK(INDEX(Date_unitati!$AD:$AD,MATCH($B49,Date_unitati!$B:$B,0))),"-",INDEX(Date_unitati!$AD:$AD,MATCH($B49,Date_unitati!$B:$B,0))),"-")</f>
        <v>5.1593749999999998</v>
      </c>
      <c r="J49" s="10">
        <f>IFERROR(IF(ISBLANK(INDEX(Date_unitati!$AE:$AE,MATCH($B49,Date_unitati!$B:$B,0))),"-",INDEX(Date_unitati!$AE:$AE,MATCH($B49,Date_unitati!$B:$B,0))),"-")</f>
        <v>5.49411764705882</v>
      </c>
      <c r="K49" s="10">
        <f>IFERROR(IF(ISBLANK(INDEX(Date_unitati!$AF:$AF,MATCH($B49,Date_unitati!$B:$B,0))),"-",INDEX(Date_unitati!$AF:$AF,MATCH($B49,Date_unitati!$B:$B,0))),"-")</f>
        <v>5.41</v>
      </c>
      <c r="L49" s="10">
        <f t="shared" si="1"/>
        <v>1.57</v>
      </c>
    </row>
    <row r="50" spans="1:12" x14ac:dyDescent="0.2">
      <c r="A50" s="15">
        <v>47</v>
      </c>
      <c r="B50" s="16" t="s">
        <v>94</v>
      </c>
      <c r="C50" s="16" t="s">
        <v>66</v>
      </c>
      <c r="D50" s="15" t="s">
        <v>64</v>
      </c>
      <c r="E50" s="10">
        <f>IFERROR(IF(ISBLANK(INDEX(Date_unitati!$Z:$Z,MATCH($B50,Date_unitati!$B:$B,0))),"-",INDEX(Date_unitati!$Z:$Z,MATCH($B50,Date_unitati!$B:$B,0))),"-")</f>
        <v>5.8826530612244898</v>
      </c>
      <c r="F50" s="10">
        <f>IFERROR(IF(ISBLANK(INDEX(Date_unitati!$AA:$AA,MATCH($B50,Date_unitati!$B:$B,0))),"-",INDEX(Date_unitati!$AA:$AA,MATCH($B50,Date_unitati!$B:$B,0))),"-")</f>
        <v>5.2690476190476199</v>
      </c>
      <c r="G50" s="10">
        <f>IFERROR(IF(ISBLANK(INDEX(Date_unitati!$AB:$AB,MATCH($B50,Date_unitati!$B:$B,0))),"-",INDEX(Date_unitati!$AB:$AB,MATCH($B50,Date_unitati!$B:$B,0))),"-")</f>
        <v>6.2637254901960802</v>
      </c>
      <c r="H50" s="10">
        <f>IFERROR(IF(ISBLANK(INDEX(Date_unitati!$AC:$AC,MATCH($B50,Date_unitati!$B:$B,0))),"-",INDEX(Date_unitati!$AC:$AC,MATCH($B50,Date_unitati!$B:$B,0))),"-")</f>
        <v>5.2047619047619103</v>
      </c>
      <c r="I50" s="10">
        <f>IFERROR(IF(ISBLANK(INDEX(Date_unitati!$AD:$AD,MATCH($B50,Date_unitati!$B:$B,0))),"-",INDEX(Date_unitati!$AD:$AD,MATCH($B50,Date_unitati!$B:$B,0))),"-")</f>
        <v>5.1012195121951196</v>
      </c>
      <c r="J50" s="10">
        <f>IFERROR(IF(ISBLANK(INDEX(Date_unitati!$AE:$AE,MATCH($B50,Date_unitati!$B:$B,0))),"-",INDEX(Date_unitati!$AE:$AE,MATCH($B50,Date_unitati!$B:$B,0))),"-")</f>
        <v>6.5089743589743598</v>
      </c>
      <c r="K50" s="10">
        <f>IFERROR(IF(ISBLANK(INDEX(Date_unitati!$AF:$AF,MATCH($B50,Date_unitati!$B:$B,0))),"-",INDEX(Date_unitati!$AF:$AF,MATCH($B50,Date_unitati!$B:$B,0))),"-")</f>
        <v>5.3848837209302296</v>
      </c>
      <c r="L50" s="10">
        <f t="shared" si="1"/>
        <v>-0.5</v>
      </c>
    </row>
    <row r="51" spans="1:12" x14ac:dyDescent="0.2">
      <c r="A51" s="15">
        <v>48</v>
      </c>
      <c r="B51" s="16" t="s">
        <v>140</v>
      </c>
      <c r="C51" s="16" t="s">
        <v>141</v>
      </c>
      <c r="D51" s="15" t="s">
        <v>76</v>
      </c>
      <c r="E51" s="10">
        <f>IFERROR(IF(ISBLANK(INDEX(Date_unitati!$Z:$Z,MATCH($B51,Date_unitati!$B:$B,0))),"-",INDEX(Date_unitati!$Z:$Z,MATCH($B51,Date_unitati!$B:$B,0))),"-")</f>
        <v>5.4695652173912999</v>
      </c>
      <c r="F51" s="10">
        <f>IFERROR(IF(ISBLANK(INDEX(Date_unitati!$AA:$AA,MATCH($B51,Date_unitati!$B:$B,0))),"-",INDEX(Date_unitati!$AA:$AA,MATCH($B51,Date_unitati!$B:$B,0))),"-")</f>
        <v>4.95</v>
      </c>
      <c r="G51" s="10">
        <f>IFERROR(IF(ISBLANK(INDEX(Date_unitati!$AB:$AB,MATCH($B51,Date_unitati!$B:$B,0))),"-",INDEX(Date_unitati!$AB:$AB,MATCH($B51,Date_unitati!$B:$B,0))),"-")</f>
        <v>6.0043478260869598</v>
      </c>
      <c r="H51" s="10">
        <f>IFERROR(IF(ISBLANK(INDEX(Date_unitati!$AC:$AC,MATCH($B51,Date_unitati!$B:$B,0))),"-",INDEX(Date_unitati!$AC:$AC,MATCH($B51,Date_unitati!$B:$B,0))),"-")</f>
        <v>5.51964285714286</v>
      </c>
      <c r="I51" s="10">
        <f>IFERROR(IF(ISBLANK(INDEX(Date_unitati!$AD:$AD,MATCH($B51,Date_unitati!$B:$B,0))),"-",INDEX(Date_unitati!$AD:$AD,MATCH($B51,Date_unitati!$B:$B,0))),"-")</f>
        <v>5.4193548387096797</v>
      </c>
      <c r="J51" s="10">
        <f>IFERROR(IF(ISBLANK(INDEX(Date_unitati!$AE:$AE,MATCH($B51,Date_unitati!$B:$B,0))),"-",INDEX(Date_unitati!$AE:$AE,MATCH($B51,Date_unitati!$B:$B,0))),"-")</f>
        <v>6.6642857142857101</v>
      </c>
      <c r="K51" s="10">
        <f>IFERROR(IF(ISBLANK(INDEX(Date_unitati!$AF:$AF,MATCH($B51,Date_unitati!$B:$B,0))),"-",INDEX(Date_unitati!$AF:$AF,MATCH($B51,Date_unitati!$B:$B,0))),"-")</f>
        <v>5.3631578947368403</v>
      </c>
      <c r="L51" s="10">
        <f t="shared" si="1"/>
        <v>-0.11</v>
      </c>
    </row>
    <row r="52" spans="1:12" x14ac:dyDescent="0.2">
      <c r="A52" s="15">
        <v>49</v>
      </c>
      <c r="B52" s="16" t="s">
        <v>77</v>
      </c>
      <c r="C52" s="16" t="s">
        <v>73</v>
      </c>
      <c r="D52" s="15" t="s">
        <v>64</v>
      </c>
      <c r="E52" s="10">
        <f>IFERROR(IF(ISBLANK(INDEX(Date_unitati!$Z:$Z,MATCH($B52,Date_unitati!$B:$B,0))),"-",INDEX(Date_unitati!$Z:$Z,MATCH($B52,Date_unitati!$B:$B,0))),"-")</f>
        <v>6.1022727272727302</v>
      </c>
      <c r="F52" s="10">
        <f>IFERROR(IF(ISBLANK(INDEX(Date_unitati!$AA:$AA,MATCH($B52,Date_unitati!$B:$B,0))),"-",INDEX(Date_unitati!$AA:$AA,MATCH($B52,Date_unitati!$B:$B,0))),"-")</f>
        <v>4.99</v>
      </c>
      <c r="G52" s="10">
        <f>IFERROR(IF(ISBLANK(INDEX(Date_unitati!$AB:$AB,MATCH($B52,Date_unitati!$B:$B,0))),"-",INDEX(Date_unitati!$AB:$AB,MATCH($B52,Date_unitati!$B:$B,0))),"-")</f>
        <v>6.66785714285714</v>
      </c>
      <c r="H52" s="10">
        <f>IFERROR(IF(ISBLANK(INDEX(Date_unitati!$AC:$AC,MATCH($B52,Date_unitati!$B:$B,0))),"-",INDEX(Date_unitati!$AC:$AC,MATCH($B52,Date_unitati!$B:$B,0))),"-")</f>
        <v>6.0989795918367404</v>
      </c>
      <c r="I52" s="10">
        <f>IFERROR(IF(ISBLANK(INDEX(Date_unitati!$AD:$AD,MATCH($B52,Date_unitati!$B:$B,0))),"-",INDEX(Date_unitati!$AD:$AD,MATCH($B52,Date_unitati!$B:$B,0))),"-")</f>
        <v>5.4322580645161302</v>
      </c>
      <c r="J52" s="10">
        <f>IFERROR(IF(ISBLANK(INDEX(Date_unitati!$AE:$AE,MATCH($B52,Date_unitati!$B:$B,0))),"-",INDEX(Date_unitati!$AE:$AE,MATCH($B52,Date_unitati!$B:$B,0))),"-")</f>
        <v>5.6963414634146297</v>
      </c>
      <c r="K52" s="10">
        <f>IFERROR(IF(ISBLANK(INDEX(Date_unitati!$AF:$AF,MATCH($B52,Date_unitati!$B:$B,0))),"-",INDEX(Date_unitati!$AF:$AF,MATCH($B52,Date_unitati!$B:$B,0))),"-")</f>
        <v>5.3607142857142902</v>
      </c>
      <c r="L52" s="10">
        <f t="shared" si="1"/>
        <v>-0.74</v>
      </c>
    </row>
    <row r="53" spans="1:12" x14ac:dyDescent="0.2">
      <c r="A53" s="15">
        <v>50</v>
      </c>
      <c r="B53" s="16" t="s">
        <v>134</v>
      </c>
      <c r="C53" s="16" t="s">
        <v>135</v>
      </c>
      <c r="D53" s="15" t="s">
        <v>76</v>
      </c>
      <c r="E53" s="10">
        <f>IFERROR(IF(ISBLANK(INDEX(Date_unitati!$Z:$Z,MATCH($B53,Date_unitati!$B:$B,0))),"-",INDEX(Date_unitati!$Z:$Z,MATCH($B53,Date_unitati!$B:$B,0))),"-")</f>
        <v>6.218</v>
      </c>
      <c r="F53" s="10">
        <f>IFERROR(IF(ISBLANK(INDEX(Date_unitati!$AA:$AA,MATCH($B53,Date_unitati!$B:$B,0))),"-",INDEX(Date_unitati!$AA:$AA,MATCH($B53,Date_unitati!$B:$B,0))),"-")</f>
        <v>4.7</v>
      </c>
      <c r="G53" s="10">
        <f>IFERROR(IF(ISBLANK(INDEX(Date_unitati!$AB:$AB,MATCH($B53,Date_unitati!$B:$B,0))),"-",INDEX(Date_unitati!$AB:$AB,MATCH($B53,Date_unitati!$B:$B,0))),"-")</f>
        <v>6.29</v>
      </c>
      <c r="H53" s="10">
        <f>IFERROR(IF(ISBLANK(INDEX(Date_unitati!$AC:$AC,MATCH($B53,Date_unitati!$B:$B,0))),"-",INDEX(Date_unitati!$AC:$AC,MATCH($B53,Date_unitati!$B:$B,0))),"-")</f>
        <v>5.24411764705882</v>
      </c>
      <c r="I53" s="10">
        <f>IFERROR(IF(ISBLANK(INDEX(Date_unitati!$AD:$AD,MATCH($B53,Date_unitati!$B:$B,0))),"-",INDEX(Date_unitati!$AD:$AD,MATCH($B53,Date_unitati!$B:$B,0))),"-")</f>
        <v>5.6083333333333298</v>
      </c>
      <c r="J53" s="10">
        <f>IFERROR(IF(ISBLANK(INDEX(Date_unitati!$AE:$AE,MATCH($B53,Date_unitati!$B:$B,0))),"-",INDEX(Date_unitati!$AE:$AE,MATCH($B53,Date_unitati!$B:$B,0))),"-")</f>
        <v>5.25555555555556</v>
      </c>
      <c r="K53" s="10">
        <f>IFERROR(IF(ISBLANK(INDEX(Date_unitati!$AF:$AF,MATCH($B53,Date_unitati!$B:$B,0))),"-",INDEX(Date_unitati!$AF:$AF,MATCH($B53,Date_unitati!$B:$B,0))),"-")</f>
        <v>5.3476190476190499</v>
      </c>
      <c r="L53" s="10">
        <f t="shared" si="1"/>
        <v>-0.87</v>
      </c>
    </row>
    <row r="54" spans="1:12" x14ac:dyDescent="0.2">
      <c r="A54" s="15">
        <v>51</v>
      </c>
      <c r="B54" s="16" t="s">
        <v>111</v>
      </c>
      <c r="C54" s="16" t="s">
        <v>112</v>
      </c>
      <c r="D54" s="15" t="s">
        <v>64</v>
      </c>
      <c r="E54" s="10">
        <f>IFERROR(IF(ISBLANK(INDEX(Date_unitati!$Z:$Z,MATCH($B54,Date_unitati!$B:$B,0))),"-",INDEX(Date_unitati!$Z:$Z,MATCH($B54,Date_unitati!$B:$B,0))),"-")</f>
        <v>4.9235714285714298</v>
      </c>
      <c r="F54" s="10">
        <f>IFERROR(IF(ISBLANK(INDEX(Date_unitati!$AA:$AA,MATCH($B54,Date_unitati!$B:$B,0))),"-",INDEX(Date_unitati!$AA:$AA,MATCH($B54,Date_unitati!$B:$B,0))),"-")</f>
        <v>4.9287234042553196</v>
      </c>
      <c r="G54" s="10">
        <f>IFERROR(IF(ISBLANK(INDEX(Date_unitati!$AB:$AB,MATCH($B54,Date_unitati!$B:$B,0))),"-",INDEX(Date_unitati!$AB:$AB,MATCH($B54,Date_unitati!$B:$B,0))),"-")</f>
        <v>5.1798611111111104</v>
      </c>
      <c r="H54" s="10">
        <f>IFERROR(IF(ISBLANK(INDEX(Date_unitati!$AC:$AC,MATCH($B54,Date_unitati!$B:$B,0))),"-",INDEX(Date_unitati!$AC:$AC,MATCH($B54,Date_unitati!$B:$B,0))),"-")</f>
        <v>5.3528985507246398</v>
      </c>
      <c r="I54" s="10">
        <f>IFERROR(IF(ISBLANK(INDEX(Date_unitati!$AD:$AD,MATCH($B54,Date_unitati!$B:$B,0))),"-",INDEX(Date_unitati!$AD:$AD,MATCH($B54,Date_unitati!$B:$B,0))),"-")</f>
        <v>5.1398305084745797</v>
      </c>
      <c r="J54" s="10">
        <f>IFERROR(IF(ISBLANK(INDEX(Date_unitati!$AE:$AE,MATCH($B54,Date_unitati!$B:$B,0))),"-",INDEX(Date_unitati!$AE:$AE,MATCH($B54,Date_unitati!$B:$B,0))),"-")</f>
        <v>4.8172131147541002</v>
      </c>
      <c r="K54" s="10">
        <f>IFERROR(IF(ISBLANK(INDEX(Date_unitati!$AF:$AF,MATCH($B54,Date_unitati!$B:$B,0))),"-",INDEX(Date_unitati!$AF:$AF,MATCH($B54,Date_unitati!$B:$B,0))),"-")</f>
        <v>5.30833333333333</v>
      </c>
      <c r="L54" s="10">
        <f t="shared" si="1"/>
        <v>0.38</v>
      </c>
    </row>
    <row r="55" spans="1:12" x14ac:dyDescent="0.2">
      <c r="A55" s="15">
        <v>52</v>
      </c>
      <c r="B55" s="16" t="s">
        <v>230</v>
      </c>
      <c r="C55" s="16" t="s">
        <v>231</v>
      </c>
      <c r="D55" s="15" t="s">
        <v>76</v>
      </c>
      <c r="E55" s="10">
        <f>IFERROR(IF(ISBLANK(INDEX(Date_unitati!$Z:$Z,MATCH($B55,Date_unitati!$B:$B,0))),"-",INDEX(Date_unitati!$Z:$Z,MATCH($B55,Date_unitati!$B:$B,0))),"-")</f>
        <v>5.3333333333333304</v>
      </c>
      <c r="F55" s="10">
        <f>IFERROR(IF(ISBLANK(INDEX(Date_unitati!$AA:$AA,MATCH($B55,Date_unitati!$B:$B,0))),"-",INDEX(Date_unitati!$AA:$AA,MATCH($B55,Date_unitati!$B:$B,0))),"-")</f>
        <v>4.2944444444444398</v>
      </c>
      <c r="G55" s="10">
        <f>IFERROR(IF(ISBLANK(INDEX(Date_unitati!$AB:$AB,MATCH($B55,Date_unitati!$B:$B,0))),"-",INDEX(Date_unitati!$AB:$AB,MATCH($B55,Date_unitati!$B:$B,0))),"-")</f>
        <v>6.2374999999999998</v>
      </c>
      <c r="H55" s="10">
        <f>IFERROR(IF(ISBLANK(INDEX(Date_unitati!$AC:$AC,MATCH($B55,Date_unitati!$B:$B,0))),"-",INDEX(Date_unitati!$AC:$AC,MATCH($B55,Date_unitati!$B:$B,0))),"-")</f>
        <v>6.2</v>
      </c>
      <c r="I55" s="10">
        <f>IFERROR(IF(ISBLANK(INDEX(Date_unitati!$AD:$AD,MATCH($B55,Date_unitati!$B:$B,0))),"-",INDEX(Date_unitati!$AD:$AD,MATCH($B55,Date_unitati!$B:$B,0))),"-")</f>
        <v>5.4214285714285699</v>
      </c>
      <c r="J55" s="10">
        <f>IFERROR(IF(ISBLANK(INDEX(Date_unitati!$AE:$AE,MATCH($B55,Date_unitati!$B:$B,0))),"-",INDEX(Date_unitati!$AE:$AE,MATCH($B55,Date_unitati!$B:$B,0))),"-")</f>
        <v>5.7166666666666703</v>
      </c>
      <c r="K55" s="10">
        <f>IFERROR(IF(ISBLANK(INDEX(Date_unitati!$AF:$AF,MATCH($B55,Date_unitati!$B:$B,0))),"-",INDEX(Date_unitati!$AF:$AF,MATCH($B55,Date_unitati!$B:$B,0))),"-")</f>
        <v>5.2816666666666698</v>
      </c>
      <c r="L55" s="10">
        <f t="shared" si="1"/>
        <v>-0.05</v>
      </c>
    </row>
    <row r="56" spans="1:12" x14ac:dyDescent="0.2">
      <c r="A56" s="15">
        <v>53</v>
      </c>
      <c r="B56" s="16" t="s">
        <v>104</v>
      </c>
      <c r="C56" s="16" t="s">
        <v>105</v>
      </c>
      <c r="D56" s="15" t="s">
        <v>64</v>
      </c>
      <c r="E56" s="10">
        <f>IFERROR(IF(ISBLANK(INDEX(Date_unitati!$Z:$Z,MATCH($B56,Date_unitati!$B:$B,0))),"-",INDEX(Date_unitati!$Z:$Z,MATCH($B56,Date_unitati!$B:$B,0))),"-")</f>
        <v>5.0433333333333303</v>
      </c>
      <c r="F56" s="10">
        <f>IFERROR(IF(ISBLANK(INDEX(Date_unitati!$AA:$AA,MATCH($B56,Date_unitati!$B:$B,0))),"-",INDEX(Date_unitati!$AA:$AA,MATCH($B56,Date_unitati!$B:$B,0))),"-")</f>
        <v>4.6651515151515204</v>
      </c>
      <c r="G56" s="10">
        <f>IFERROR(IF(ISBLANK(INDEX(Date_unitati!$AB:$AB,MATCH($B56,Date_unitati!$B:$B,0))),"-",INDEX(Date_unitati!$AB:$AB,MATCH($B56,Date_unitati!$B:$B,0))),"-")</f>
        <v>5.5462962962963003</v>
      </c>
      <c r="H56" s="10">
        <f>IFERROR(IF(ISBLANK(INDEX(Date_unitati!$AC:$AC,MATCH($B56,Date_unitati!$B:$B,0))),"-",INDEX(Date_unitati!$AC:$AC,MATCH($B56,Date_unitati!$B:$B,0))),"-")</f>
        <v>6.2010416666666703</v>
      </c>
      <c r="I56" s="10">
        <f>IFERROR(IF(ISBLANK(INDEX(Date_unitati!$AD:$AD,MATCH($B56,Date_unitati!$B:$B,0))),"-",INDEX(Date_unitati!$AD:$AD,MATCH($B56,Date_unitati!$B:$B,0))),"-")</f>
        <v>4.9734693877550997</v>
      </c>
      <c r="J56" s="10">
        <f>IFERROR(IF(ISBLANK(INDEX(Date_unitati!$AE:$AE,MATCH($B56,Date_unitati!$B:$B,0))),"-",INDEX(Date_unitati!$AE:$AE,MATCH($B56,Date_unitati!$B:$B,0))),"-")</f>
        <v>5.1509999999999998</v>
      </c>
      <c r="K56" s="10">
        <f>IFERROR(IF(ISBLANK(INDEX(Date_unitati!$AF:$AF,MATCH($B56,Date_unitati!$B:$B,0))),"-",INDEX(Date_unitati!$AF:$AF,MATCH($B56,Date_unitati!$B:$B,0))),"-")</f>
        <v>5.2111111111111104</v>
      </c>
      <c r="L56" s="10">
        <f t="shared" si="1"/>
        <v>0.17</v>
      </c>
    </row>
    <row r="57" spans="1:12" x14ac:dyDescent="0.2">
      <c r="A57" s="15">
        <v>54</v>
      </c>
      <c r="B57" s="16" t="s">
        <v>153</v>
      </c>
      <c r="C57" s="16" t="s">
        <v>154</v>
      </c>
      <c r="D57" s="15" t="s">
        <v>76</v>
      </c>
      <c r="E57" s="10">
        <f>IFERROR(IF(ISBLANK(INDEX(Date_unitati!$Z:$Z,MATCH($B57,Date_unitati!$B:$B,0))),"-",INDEX(Date_unitati!$Z:$Z,MATCH($B57,Date_unitati!$B:$B,0))),"-")</f>
        <v>4.6500000000000004</v>
      </c>
      <c r="F57" s="10">
        <f>IFERROR(IF(ISBLANK(INDEX(Date_unitati!$AA:$AA,MATCH($B57,Date_unitati!$B:$B,0))),"-",INDEX(Date_unitati!$AA:$AA,MATCH($B57,Date_unitati!$B:$B,0))),"-")</f>
        <v>3.6</v>
      </c>
      <c r="G57" s="10">
        <f>IFERROR(IF(ISBLANK(INDEX(Date_unitati!$AB:$AB,MATCH($B57,Date_unitati!$B:$B,0))),"-",INDEX(Date_unitati!$AB:$AB,MATCH($B57,Date_unitati!$B:$B,0))),"-")</f>
        <v>4.05</v>
      </c>
      <c r="H57" s="10" t="str">
        <f>IFERROR(IF(ISBLANK(INDEX(Date_unitati!$AC:$AC,MATCH($B57,Date_unitati!$B:$B,0))),"-",INDEX(Date_unitati!$AC:$AC,MATCH($B57,Date_unitati!$B:$B,0))),"-")</f>
        <v>-</v>
      </c>
      <c r="I57" s="10" t="str">
        <f>IFERROR(IF(ISBLANK(INDEX(Date_unitati!$AD:$AD,MATCH($B57,Date_unitati!$B:$B,0))),"-",INDEX(Date_unitati!$AD:$AD,MATCH($B57,Date_unitati!$B:$B,0))),"-")</f>
        <v>-</v>
      </c>
      <c r="J57" s="10">
        <f>IFERROR(IF(ISBLANK(INDEX(Date_unitati!$AE:$AE,MATCH($B57,Date_unitati!$B:$B,0))),"-",INDEX(Date_unitati!$AE:$AE,MATCH($B57,Date_unitati!$B:$B,0))),"-")</f>
        <v>7.25</v>
      </c>
      <c r="K57" s="10">
        <f>IFERROR(IF(ISBLANK(INDEX(Date_unitati!$AF:$AF,MATCH($B57,Date_unitati!$B:$B,0))),"-",INDEX(Date_unitati!$AF:$AF,MATCH($B57,Date_unitati!$B:$B,0))),"-")</f>
        <v>5.2</v>
      </c>
      <c r="L57" s="10">
        <f t="shared" si="1"/>
        <v>0.55000000000000004</v>
      </c>
    </row>
    <row r="58" spans="1:12" x14ac:dyDescent="0.2">
      <c r="A58" s="15">
        <v>55</v>
      </c>
      <c r="B58" s="16" t="s">
        <v>257</v>
      </c>
      <c r="C58" s="16" t="s">
        <v>258</v>
      </c>
      <c r="D58" s="15" t="s">
        <v>76</v>
      </c>
      <c r="E58" s="10">
        <f>IFERROR(IF(ISBLANK(INDEX(Date_unitati!$Z:$Z,MATCH($B58,Date_unitati!$B:$B,0))),"-",INDEX(Date_unitati!$Z:$Z,MATCH($B58,Date_unitati!$B:$B,0))),"-")</f>
        <v>4.1928571428571404</v>
      </c>
      <c r="F58" s="10">
        <f>IFERROR(IF(ISBLANK(INDEX(Date_unitati!$AA:$AA,MATCH($B58,Date_unitati!$B:$B,0))),"-",INDEX(Date_unitati!$AA:$AA,MATCH($B58,Date_unitati!$B:$B,0))),"-")</f>
        <v>4.8071428571428596</v>
      </c>
      <c r="G58" s="10">
        <f>IFERROR(IF(ISBLANK(INDEX(Date_unitati!$AB:$AB,MATCH($B58,Date_unitati!$B:$B,0))),"-",INDEX(Date_unitati!$AB:$AB,MATCH($B58,Date_unitati!$B:$B,0))),"-")</f>
        <v>5.8</v>
      </c>
      <c r="H58" s="10">
        <f>IFERROR(IF(ISBLANK(INDEX(Date_unitati!$AC:$AC,MATCH($B58,Date_unitati!$B:$B,0))),"-",INDEX(Date_unitati!$AC:$AC,MATCH($B58,Date_unitati!$B:$B,0))),"-")</f>
        <v>5.4833333333333298</v>
      </c>
      <c r="I58" s="10">
        <f>IFERROR(IF(ISBLANK(INDEX(Date_unitati!$AD:$AD,MATCH($B58,Date_unitati!$B:$B,0))),"-",INDEX(Date_unitati!$AD:$AD,MATCH($B58,Date_unitati!$B:$B,0))),"-")</f>
        <v>4.6849999999999996</v>
      </c>
      <c r="J58" s="10">
        <f>IFERROR(IF(ISBLANK(INDEX(Date_unitati!$AE:$AE,MATCH($B58,Date_unitati!$B:$B,0))),"-",INDEX(Date_unitati!$AE:$AE,MATCH($B58,Date_unitati!$B:$B,0))),"-")</f>
        <v>4.4249999999999998</v>
      </c>
      <c r="K58" s="10">
        <f>IFERROR(IF(ISBLANK(INDEX(Date_unitati!$AF:$AF,MATCH($B58,Date_unitati!$B:$B,0))),"-",INDEX(Date_unitati!$AF:$AF,MATCH($B58,Date_unitati!$B:$B,0))),"-")</f>
        <v>5.1642857142857101</v>
      </c>
      <c r="L58" s="10">
        <f t="shared" si="1"/>
        <v>0.97</v>
      </c>
    </row>
    <row r="59" spans="1:12" x14ac:dyDescent="0.2">
      <c r="A59" s="15">
        <v>56</v>
      </c>
      <c r="B59" s="16" t="s">
        <v>74</v>
      </c>
      <c r="C59" s="16" t="s">
        <v>75</v>
      </c>
      <c r="D59" s="15" t="s">
        <v>76</v>
      </c>
      <c r="E59" s="10">
        <f>IFERROR(IF(ISBLANK(INDEX(Date_unitati!$Z:$Z,MATCH($B59,Date_unitati!$B:$B,0))),"-",INDEX(Date_unitati!$Z:$Z,MATCH($B59,Date_unitati!$B:$B,0))),"-")</f>
        <v>5.4666666666666703</v>
      </c>
      <c r="F59" s="10">
        <f>IFERROR(IF(ISBLANK(INDEX(Date_unitati!$AA:$AA,MATCH($B59,Date_unitati!$B:$B,0))),"-",INDEX(Date_unitati!$AA:$AA,MATCH($B59,Date_unitati!$B:$B,0))),"-")</f>
        <v>6.024</v>
      </c>
      <c r="G59" s="10">
        <f>IFERROR(IF(ISBLANK(INDEX(Date_unitati!$AB:$AB,MATCH($B59,Date_unitati!$B:$B,0))),"-",INDEX(Date_unitati!$AB:$AB,MATCH($B59,Date_unitati!$B:$B,0))),"-")</f>
        <v>6.3203703703703704</v>
      </c>
      <c r="H59" s="10">
        <f>IFERROR(IF(ISBLANK(INDEX(Date_unitati!$AC:$AC,MATCH($B59,Date_unitati!$B:$B,0))),"-",INDEX(Date_unitati!$AC:$AC,MATCH($B59,Date_unitati!$B:$B,0))),"-")</f>
        <v>7.1083333333333298</v>
      </c>
      <c r="I59" s="10">
        <f>IFERROR(IF(ISBLANK(INDEX(Date_unitati!$AD:$AD,MATCH($B59,Date_unitati!$B:$B,0))),"-",INDEX(Date_unitati!$AD:$AD,MATCH($B59,Date_unitati!$B:$B,0))),"-")</f>
        <v>4.5730769230769202</v>
      </c>
      <c r="J59" s="10">
        <f>IFERROR(IF(ISBLANK(INDEX(Date_unitati!$AE:$AE,MATCH($B59,Date_unitati!$B:$B,0))),"-",INDEX(Date_unitati!$AE:$AE,MATCH($B59,Date_unitati!$B:$B,0))),"-")</f>
        <v>5.4371428571428604</v>
      </c>
      <c r="K59" s="10">
        <f>IFERROR(IF(ISBLANK(INDEX(Date_unitati!$AF:$AF,MATCH($B59,Date_unitati!$B:$B,0))),"-",INDEX(Date_unitati!$AF:$AF,MATCH($B59,Date_unitati!$B:$B,0))),"-")</f>
        <v>5.1322580645161304</v>
      </c>
      <c r="L59" s="10">
        <f t="shared" si="1"/>
        <v>-0.33</v>
      </c>
    </row>
    <row r="60" spans="1:12" x14ac:dyDescent="0.2">
      <c r="A60" s="15">
        <v>57</v>
      </c>
      <c r="B60" s="16" t="s">
        <v>120</v>
      </c>
      <c r="C60" s="16" t="s">
        <v>121</v>
      </c>
      <c r="D60" s="15" t="s">
        <v>76</v>
      </c>
      <c r="E60" s="10">
        <f>IFERROR(IF(ISBLANK(INDEX(Date_unitati!$Z:$Z,MATCH($B60,Date_unitati!$B:$B,0))),"-",INDEX(Date_unitati!$Z:$Z,MATCH($B60,Date_unitati!$B:$B,0))),"-")</f>
        <v>5.6309523809523796</v>
      </c>
      <c r="F60" s="10">
        <f>IFERROR(IF(ISBLANK(INDEX(Date_unitati!$AA:$AA,MATCH($B60,Date_unitati!$B:$B,0))),"-",INDEX(Date_unitati!$AA:$AA,MATCH($B60,Date_unitati!$B:$B,0))),"-")</f>
        <v>6.1357142857142897</v>
      </c>
      <c r="G60" s="10">
        <f>IFERROR(IF(ISBLANK(INDEX(Date_unitati!$AB:$AB,MATCH($B60,Date_unitati!$B:$B,0))),"-",INDEX(Date_unitati!$AB:$AB,MATCH($B60,Date_unitati!$B:$B,0))),"-")</f>
        <v>6.1058823529411796</v>
      </c>
      <c r="H60" s="10">
        <f>IFERROR(IF(ISBLANK(INDEX(Date_unitati!$AC:$AC,MATCH($B60,Date_unitati!$B:$B,0))),"-",INDEX(Date_unitati!$AC:$AC,MATCH($B60,Date_unitati!$B:$B,0))),"-")</f>
        <v>5.5733333333333297</v>
      </c>
      <c r="I60" s="10">
        <f>IFERROR(IF(ISBLANK(INDEX(Date_unitati!$AD:$AD,MATCH($B60,Date_unitati!$B:$B,0))),"-",INDEX(Date_unitati!$AD:$AD,MATCH($B60,Date_unitati!$B:$B,0))),"-")</f>
        <v>5.9961538461538497</v>
      </c>
      <c r="J60" s="10">
        <f>IFERROR(IF(ISBLANK(INDEX(Date_unitati!$AE:$AE,MATCH($B60,Date_unitati!$B:$B,0))),"-",INDEX(Date_unitati!$AE:$AE,MATCH($B60,Date_unitati!$B:$B,0))),"-")</f>
        <v>6.1634615384615401</v>
      </c>
      <c r="K60" s="10">
        <f>IFERROR(IF(ISBLANK(INDEX(Date_unitati!$AF:$AF,MATCH($B60,Date_unitati!$B:$B,0))),"-",INDEX(Date_unitati!$AF:$AF,MATCH($B60,Date_unitati!$B:$B,0))),"-")</f>
        <v>5.1307692307692303</v>
      </c>
      <c r="L60" s="10">
        <f t="shared" si="1"/>
        <v>-0.5</v>
      </c>
    </row>
    <row r="61" spans="1:12" x14ac:dyDescent="0.2">
      <c r="A61" s="15">
        <v>58</v>
      </c>
      <c r="B61" s="16" t="s">
        <v>208</v>
      </c>
      <c r="C61" s="16" t="s">
        <v>209</v>
      </c>
      <c r="D61" s="15" t="s">
        <v>76</v>
      </c>
      <c r="E61" s="10">
        <f>IFERROR(IF(ISBLANK(INDEX(Date_unitati!$Z:$Z,MATCH($B61,Date_unitati!$B:$B,0))),"-",INDEX(Date_unitati!$Z:$Z,MATCH($B61,Date_unitati!$B:$B,0))),"-")</f>
        <v>3.4535714285714301</v>
      </c>
      <c r="F61" s="10" t="str">
        <f>IFERROR(IF(ISBLANK(INDEX(Date_unitati!$AA:$AA,MATCH($B61,Date_unitati!$B:$B,0))),"-",INDEX(Date_unitati!$AA:$AA,MATCH($B61,Date_unitati!$B:$B,0))),"-")</f>
        <v>-</v>
      </c>
      <c r="G61" s="10">
        <f>IFERROR(IF(ISBLANK(INDEX(Date_unitati!$AB:$AB,MATCH($B61,Date_unitati!$B:$B,0))),"-",INDEX(Date_unitati!$AB:$AB,MATCH($B61,Date_unitati!$B:$B,0))),"-")</f>
        <v>4.7421052631578897</v>
      </c>
      <c r="H61" s="10">
        <f>IFERROR(IF(ISBLANK(INDEX(Date_unitati!$AC:$AC,MATCH($B61,Date_unitati!$B:$B,0))),"-",INDEX(Date_unitati!$AC:$AC,MATCH($B61,Date_unitati!$B:$B,0))),"-")</f>
        <v>5.1633333333333304</v>
      </c>
      <c r="I61" s="10">
        <f>IFERROR(IF(ISBLANK(INDEX(Date_unitati!$AD:$AD,MATCH($B61,Date_unitati!$B:$B,0))),"-",INDEX(Date_unitati!$AD:$AD,MATCH($B61,Date_unitati!$B:$B,0))),"-")</f>
        <v>4.4961538461538497</v>
      </c>
      <c r="J61" s="10">
        <f>IFERROR(IF(ISBLANK(INDEX(Date_unitati!$AE:$AE,MATCH($B61,Date_unitati!$B:$B,0))),"-",INDEX(Date_unitati!$AE:$AE,MATCH($B61,Date_unitati!$B:$B,0))),"-")</f>
        <v>5.5843749999999996</v>
      </c>
      <c r="K61" s="10">
        <f>IFERROR(IF(ISBLANK(INDEX(Date_unitati!$AF:$AF,MATCH($B61,Date_unitati!$B:$B,0))),"-",INDEX(Date_unitati!$AF:$AF,MATCH($B61,Date_unitati!$B:$B,0))),"-")</f>
        <v>5.0923076923076902</v>
      </c>
      <c r="L61" s="10">
        <f t="shared" si="1"/>
        <v>1.64</v>
      </c>
    </row>
    <row r="62" spans="1:12" x14ac:dyDescent="0.2">
      <c r="A62" s="15">
        <v>59</v>
      </c>
      <c r="B62" s="16" t="s">
        <v>148</v>
      </c>
      <c r="C62" s="16" t="s">
        <v>149</v>
      </c>
      <c r="D62" s="15" t="s">
        <v>76</v>
      </c>
      <c r="E62" s="10">
        <f>IFERROR(IF(ISBLANK(INDEX(Date_unitati!$Z:$Z,MATCH($B62,Date_unitati!$B:$B,0))),"-",INDEX(Date_unitati!$Z:$Z,MATCH($B62,Date_unitati!$B:$B,0))),"-")</f>
        <v>5.4386363636363599</v>
      </c>
      <c r="F62" s="10">
        <f>IFERROR(IF(ISBLANK(INDEX(Date_unitati!$AA:$AA,MATCH($B62,Date_unitati!$B:$B,0))),"-",INDEX(Date_unitati!$AA:$AA,MATCH($B62,Date_unitati!$B:$B,0))),"-")</f>
        <v>4.2153846153846199</v>
      </c>
      <c r="G62" s="10">
        <f>IFERROR(IF(ISBLANK(INDEX(Date_unitati!$AB:$AB,MATCH($B62,Date_unitati!$B:$B,0))),"-",INDEX(Date_unitati!$AB:$AB,MATCH($B62,Date_unitati!$B:$B,0))),"-")</f>
        <v>5.6555555555555603</v>
      </c>
      <c r="H62" s="10">
        <f>IFERROR(IF(ISBLANK(INDEX(Date_unitati!$AC:$AC,MATCH($B62,Date_unitati!$B:$B,0))),"-",INDEX(Date_unitati!$AC:$AC,MATCH($B62,Date_unitati!$B:$B,0))),"-")</f>
        <v>6.5555555555555598</v>
      </c>
      <c r="I62" s="10">
        <f>IFERROR(IF(ISBLANK(INDEX(Date_unitati!$AD:$AD,MATCH($B62,Date_unitati!$B:$B,0))),"-",INDEX(Date_unitati!$AD:$AD,MATCH($B62,Date_unitati!$B:$B,0))),"-")</f>
        <v>5.9222222222222198</v>
      </c>
      <c r="J62" s="10">
        <f>IFERROR(IF(ISBLANK(INDEX(Date_unitati!$AE:$AE,MATCH($B62,Date_unitati!$B:$B,0))),"-",INDEX(Date_unitati!$AE:$AE,MATCH($B62,Date_unitati!$B:$B,0))),"-")</f>
        <v>5.0999999999999996</v>
      </c>
      <c r="K62" s="10">
        <f>IFERROR(IF(ISBLANK(INDEX(Date_unitati!$AF:$AF,MATCH($B62,Date_unitati!$B:$B,0))),"-",INDEX(Date_unitati!$AF:$AF,MATCH($B62,Date_unitati!$B:$B,0))),"-")</f>
        <v>5.0888888888888903</v>
      </c>
      <c r="L62" s="10">
        <f t="shared" si="1"/>
        <v>-0.35</v>
      </c>
    </row>
    <row r="63" spans="1:12" x14ac:dyDescent="0.2">
      <c r="A63" s="15">
        <v>60</v>
      </c>
      <c r="B63" s="16" t="s">
        <v>109</v>
      </c>
      <c r="C63" s="16" t="s">
        <v>110</v>
      </c>
      <c r="D63" s="15" t="s">
        <v>76</v>
      </c>
      <c r="E63" s="10">
        <f>IFERROR(IF(ISBLANK(INDEX(Date_unitati!$Z:$Z,MATCH($B63,Date_unitati!$B:$B,0))),"-",INDEX(Date_unitati!$Z:$Z,MATCH($B63,Date_unitati!$B:$B,0))),"-")</f>
        <v>3.9352941176470599</v>
      </c>
      <c r="F63" s="10">
        <f>IFERROR(IF(ISBLANK(INDEX(Date_unitati!$AA:$AA,MATCH($B63,Date_unitati!$B:$B,0))),"-",INDEX(Date_unitati!$AA:$AA,MATCH($B63,Date_unitati!$B:$B,0))),"-")</f>
        <v>4.84</v>
      </c>
      <c r="G63" s="10">
        <f>IFERROR(IF(ISBLANK(INDEX(Date_unitati!$AB:$AB,MATCH($B63,Date_unitati!$B:$B,0))),"-",INDEX(Date_unitati!$AB:$AB,MATCH($B63,Date_unitati!$B:$B,0))),"-")</f>
        <v>6.0684210526315798</v>
      </c>
      <c r="H63" s="10">
        <f>IFERROR(IF(ISBLANK(INDEX(Date_unitati!$AC:$AC,MATCH($B63,Date_unitati!$B:$B,0))),"-",INDEX(Date_unitati!$AC:$AC,MATCH($B63,Date_unitati!$B:$B,0))),"-")</f>
        <v>5.62</v>
      </c>
      <c r="I63" s="10">
        <f>IFERROR(IF(ISBLANK(INDEX(Date_unitati!$AD:$AD,MATCH($B63,Date_unitati!$B:$B,0))),"-",INDEX(Date_unitati!$AD:$AD,MATCH($B63,Date_unitati!$B:$B,0))),"-")</f>
        <v>5.24</v>
      </c>
      <c r="J63" s="10">
        <f>IFERROR(IF(ISBLANK(INDEX(Date_unitati!$AE:$AE,MATCH($B63,Date_unitati!$B:$B,0))),"-",INDEX(Date_unitati!$AE:$AE,MATCH($B63,Date_unitati!$B:$B,0))),"-")</f>
        <v>4.93333333333333</v>
      </c>
      <c r="K63" s="10">
        <f>IFERROR(IF(ISBLANK(INDEX(Date_unitati!$AF:$AF,MATCH($B63,Date_unitati!$B:$B,0))),"-",INDEX(Date_unitati!$AF:$AF,MATCH($B63,Date_unitati!$B:$B,0))),"-")</f>
        <v>5.0678571428571404</v>
      </c>
      <c r="L63" s="10">
        <f t="shared" si="1"/>
        <v>1.1299999999999999</v>
      </c>
    </row>
    <row r="64" spans="1:12" x14ac:dyDescent="0.2">
      <c r="A64" s="15">
        <v>61</v>
      </c>
      <c r="B64" s="16" t="s">
        <v>90</v>
      </c>
      <c r="C64" s="16" t="s">
        <v>91</v>
      </c>
      <c r="D64" s="15" t="s">
        <v>64</v>
      </c>
      <c r="E64" s="10">
        <f>IFERROR(IF(ISBLANK(INDEX(Date_unitati!$Z:$Z,MATCH($B64,Date_unitati!$B:$B,0))),"-",INDEX(Date_unitati!$Z:$Z,MATCH($B64,Date_unitati!$B:$B,0))),"-")</f>
        <v>5.0765624999999996</v>
      </c>
      <c r="F64" s="10">
        <f>IFERROR(IF(ISBLANK(INDEX(Date_unitati!$AA:$AA,MATCH($B64,Date_unitati!$B:$B,0))),"-",INDEX(Date_unitati!$AA:$AA,MATCH($B64,Date_unitati!$B:$B,0))),"-")</f>
        <v>5.0179487179487197</v>
      </c>
      <c r="G64" s="10">
        <f>IFERROR(IF(ISBLANK(INDEX(Date_unitati!$AB:$AB,MATCH($B64,Date_unitati!$B:$B,0))),"-",INDEX(Date_unitati!$AB:$AB,MATCH($B64,Date_unitati!$B:$B,0))),"-")</f>
        <v>5.9148936170212796</v>
      </c>
      <c r="H64" s="10">
        <f>IFERROR(IF(ISBLANK(INDEX(Date_unitati!$AC:$AC,MATCH($B64,Date_unitati!$B:$B,0))),"-",INDEX(Date_unitati!$AC:$AC,MATCH($B64,Date_unitati!$B:$B,0))),"-")</f>
        <v>5.9608333333333299</v>
      </c>
      <c r="I64" s="10">
        <f>IFERROR(IF(ISBLANK(INDEX(Date_unitati!$AD:$AD,MATCH($B64,Date_unitati!$B:$B,0))),"-",INDEX(Date_unitati!$AD:$AD,MATCH($B64,Date_unitati!$B:$B,0))),"-")</f>
        <v>5.1171875</v>
      </c>
      <c r="J64" s="10">
        <f>IFERROR(IF(ISBLANK(INDEX(Date_unitati!$AE:$AE,MATCH($B64,Date_unitati!$B:$B,0))),"-",INDEX(Date_unitati!$AE:$AE,MATCH($B64,Date_unitati!$B:$B,0))),"-")</f>
        <v>6.1382978723404298</v>
      </c>
      <c r="K64" s="10">
        <f>IFERROR(IF(ISBLANK(INDEX(Date_unitati!$AF:$AF,MATCH($B64,Date_unitati!$B:$B,0))),"-",INDEX(Date_unitati!$AF:$AF,MATCH($B64,Date_unitati!$B:$B,0))),"-")</f>
        <v>5.0657142857142903</v>
      </c>
      <c r="L64" s="10">
        <f t="shared" si="1"/>
        <v>-0.01</v>
      </c>
    </row>
    <row r="65" spans="1:12" x14ac:dyDescent="0.2">
      <c r="A65" s="15">
        <v>62</v>
      </c>
      <c r="B65" s="16" t="s">
        <v>184</v>
      </c>
      <c r="C65" s="16" t="s">
        <v>185</v>
      </c>
      <c r="D65" s="15" t="s">
        <v>76</v>
      </c>
      <c r="E65" s="10">
        <f>IFERROR(IF(ISBLANK(INDEX(Date_unitati!$Z:$Z,MATCH($B65,Date_unitati!$B:$B,0))),"-",INDEX(Date_unitati!$Z:$Z,MATCH($B65,Date_unitati!$B:$B,0))),"-")</f>
        <v>5.0363636363636397</v>
      </c>
      <c r="F65" s="10">
        <f>IFERROR(IF(ISBLANK(INDEX(Date_unitati!$AA:$AA,MATCH($B65,Date_unitati!$B:$B,0))),"-",INDEX(Date_unitati!$AA:$AA,MATCH($B65,Date_unitati!$B:$B,0))),"-")</f>
        <v>5.7666666666666702</v>
      </c>
      <c r="G65" s="10">
        <f>IFERROR(IF(ISBLANK(INDEX(Date_unitati!$AB:$AB,MATCH($B65,Date_unitati!$B:$B,0))),"-",INDEX(Date_unitati!$AB:$AB,MATCH($B65,Date_unitati!$B:$B,0))),"-")</f>
        <v>5.8550000000000004</v>
      </c>
      <c r="H65" s="10">
        <f>IFERROR(IF(ISBLANK(INDEX(Date_unitati!$AC:$AC,MATCH($B65,Date_unitati!$B:$B,0))),"-",INDEX(Date_unitati!$AC:$AC,MATCH($B65,Date_unitati!$B:$B,0))),"-")</f>
        <v>6.06666666666667</v>
      </c>
      <c r="I65" s="10">
        <f>IFERROR(IF(ISBLANK(INDEX(Date_unitati!$AD:$AD,MATCH($B65,Date_unitati!$B:$B,0))),"-",INDEX(Date_unitati!$AD:$AD,MATCH($B65,Date_unitati!$B:$B,0))),"-")</f>
        <v>4.16</v>
      </c>
      <c r="J65" s="10">
        <f>IFERROR(IF(ISBLANK(INDEX(Date_unitati!$AE:$AE,MATCH($B65,Date_unitati!$B:$B,0))),"-",INDEX(Date_unitati!$AE:$AE,MATCH($B65,Date_unitati!$B:$B,0))),"-")</f>
        <v>5.05</v>
      </c>
      <c r="K65" s="10">
        <f>IFERROR(IF(ISBLANK(INDEX(Date_unitati!$AF:$AF,MATCH($B65,Date_unitati!$B:$B,0))),"-",INDEX(Date_unitati!$AF:$AF,MATCH($B65,Date_unitati!$B:$B,0))),"-")</f>
        <v>5.04</v>
      </c>
      <c r="L65" s="10">
        <f t="shared" si="1"/>
        <v>0</v>
      </c>
    </row>
    <row r="66" spans="1:12" x14ac:dyDescent="0.2">
      <c r="A66" s="15">
        <v>63</v>
      </c>
      <c r="B66" s="16" t="s">
        <v>145</v>
      </c>
      <c r="C66" s="16" t="s">
        <v>66</v>
      </c>
      <c r="D66" s="15" t="s">
        <v>64</v>
      </c>
      <c r="E66" s="10">
        <f>IFERROR(IF(ISBLANK(INDEX(Date_unitati!$Z:$Z,MATCH($B66,Date_unitati!$B:$B,0))),"-",INDEX(Date_unitati!$Z:$Z,MATCH($B66,Date_unitati!$B:$B,0))),"-")</f>
        <v>4.3484848484848504</v>
      </c>
      <c r="F66" s="10">
        <f>IFERROR(IF(ISBLANK(INDEX(Date_unitati!$AA:$AA,MATCH($B66,Date_unitati!$B:$B,0))),"-",INDEX(Date_unitati!$AA:$AA,MATCH($B66,Date_unitati!$B:$B,0))),"-")</f>
        <v>4.1533333333333298</v>
      </c>
      <c r="G66" s="10">
        <f>IFERROR(IF(ISBLANK(INDEX(Date_unitati!$AB:$AB,MATCH($B66,Date_unitati!$B:$B,0))),"-",INDEX(Date_unitati!$AB:$AB,MATCH($B66,Date_unitati!$B:$B,0))),"-")</f>
        <v>5.0053571428571404</v>
      </c>
      <c r="H66" s="10">
        <f>IFERROR(IF(ISBLANK(INDEX(Date_unitati!$AC:$AC,MATCH($B66,Date_unitati!$B:$B,0))),"-",INDEX(Date_unitati!$AC:$AC,MATCH($B66,Date_unitati!$B:$B,0))),"-")</f>
        <v>4.5660714285714299</v>
      </c>
      <c r="I66" s="10">
        <f>IFERROR(IF(ISBLANK(INDEX(Date_unitati!$AD:$AD,MATCH($B66,Date_unitati!$B:$B,0))),"-",INDEX(Date_unitati!$AD:$AD,MATCH($B66,Date_unitati!$B:$B,0))),"-")</f>
        <v>4.6333333333333302</v>
      </c>
      <c r="J66" s="10">
        <f>IFERROR(IF(ISBLANK(INDEX(Date_unitati!$AE:$AE,MATCH($B66,Date_unitati!$B:$B,0))),"-",INDEX(Date_unitati!$AE:$AE,MATCH($B66,Date_unitati!$B:$B,0))),"-")</f>
        <v>4.5083333333333302</v>
      </c>
      <c r="K66" s="10">
        <f>IFERROR(IF(ISBLANK(INDEX(Date_unitati!$AF:$AF,MATCH($B66,Date_unitati!$B:$B,0))),"-",INDEX(Date_unitati!$AF:$AF,MATCH($B66,Date_unitati!$B:$B,0))),"-")</f>
        <v>4.9882352941176498</v>
      </c>
      <c r="L66" s="10">
        <f t="shared" si="1"/>
        <v>0.64</v>
      </c>
    </row>
    <row r="67" spans="1:12" x14ac:dyDescent="0.2">
      <c r="A67" s="15">
        <v>64</v>
      </c>
      <c r="B67" s="16" t="s">
        <v>92</v>
      </c>
      <c r="C67" s="16" t="s">
        <v>93</v>
      </c>
      <c r="D67" s="15" t="s">
        <v>76</v>
      </c>
      <c r="E67" s="10">
        <f>IFERROR(IF(ISBLANK(INDEX(Date_unitati!$Z:$Z,MATCH($B67,Date_unitati!$B:$B,0))),"-",INDEX(Date_unitati!$Z:$Z,MATCH($B67,Date_unitati!$B:$B,0))),"-")</f>
        <v>4.4681818181818196</v>
      </c>
      <c r="F67" s="10" t="str">
        <f>IFERROR(IF(ISBLANK(INDEX(Date_unitati!$AA:$AA,MATCH($B67,Date_unitati!$B:$B,0))),"-",INDEX(Date_unitati!$AA:$AA,MATCH($B67,Date_unitati!$B:$B,0))),"-")</f>
        <v>-</v>
      </c>
      <c r="G67" s="10">
        <f>IFERROR(IF(ISBLANK(INDEX(Date_unitati!$AB:$AB,MATCH($B67,Date_unitati!$B:$B,0))),"-",INDEX(Date_unitati!$AB:$AB,MATCH($B67,Date_unitati!$B:$B,0))),"-")</f>
        <v>4.6531250000000002</v>
      </c>
      <c r="H67" s="10">
        <f>IFERROR(IF(ISBLANK(INDEX(Date_unitati!$AC:$AC,MATCH($B67,Date_unitati!$B:$B,0))),"-",INDEX(Date_unitati!$AC:$AC,MATCH($B67,Date_unitati!$B:$B,0))),"-")</f>
        <v>5.4403846153846196</v>
      </c>
      <c r="I67" s="10">
        <f>IFERROR(IF(ISBLANK(INDEX(Date_unitati!$AD:$AD,MATCH($B67,Date_unitati!$B:$B,0))),"-",INDEX(Date_unitati!$AD:$AD,MATCH($B67,Date_unitati!$B:$B,0))),"-")</f>
        <v>4.6653846153846201</v>
      </c>
      <c r="J67" s="10">
        <f>IFERROR(IF(ISBLANK(INDEX(Date_unitati!$AE:$AE,MATCH($B67,Date_unitati!$B:$B,0))),"-",INDEX(Date_unitati!$AE:$AE,MATCH($B67,Date_unitati!$B:$B,0))),"-")</f>
        <v>5.7666666666666702</v>
      </c>
      <c r="K67" s="10">
        <f>IFERROR(IF(ISBLANK(INDEX(Date_unitati!$AF:$AF,MATCH($B67,Date_unitati!$B:$B,0))),"-",INDEX(Date_unitati!$AF:$AF,MATCH($B67,Date_unitati!$B:$B,0))),"-")</f>
        <v>4.9791666666666696</v>
      </c>
      <c r="L67" s="10">
        <f t="shared" si="1"/>
        <v>0.51</v>
      </c>
    </row>
    <row r="68" spans="1:12" x14ac:dyDescent="0.2">
      <c r="A68" s="15">
        <v>65</v>
      </c>
      <c r="B68" s="16" t="s">
        <v>161</v>
      </c>
      <c r="C68" s="16" t="s">
        <v>162</v>
      </c>
      <c r="D68" s="15" t="s">
        <v>76</v>
      </c>
      <c r="E68" s="10">
        <f>IFERROR(IF(ISBLANK(INDEX(Date_unitati!$Z:$Z,MATCH($B68,Date_unitati!$B:$B,0))),"-",INDEX(Date_unitati!$Z:$Z,MATCH($B68,Date_unitati!$B:$B,0))),"-")</f>
        <v>4.2363636363636399</v>
      </c>
      <c r="F68" s="10">
        <f>IFERROR(IF(ISBLANK(INDEX(Date_unitati!$AA:$AA,MATCH($B68,Date_unitati!$B:$B,0))),"-",INDEX(Date_unitati!$AA:$AA,MATCH($B68,Date_unitati!$B:$B,0))),"-")</f>
        <v>4.3062500000000004</v>
      </c>
      <c r="G68" s="10">
        <f>IFERROR(IF(ISBLANK(INDEX(Date_unitati!$AB:$AB,MATCH($B68,Date_unitati!$B:$B,0))),"-",INDEX(Date_unitati!$AB:$AB,MATCH($B68,Date_unitati!$B:$B,0))),"-")</f>
        <v>5.15</v>
      </c>
      <c r="H68" s="10">
        <f>IFERROR(IF(ISBLANK(INDEX(Date_unitati!$AC:$AC,MATCH($B68,Date_unitati!$B:$B,0))),"-",INDEX(Date_unitati!$AC:$AC,MATCH($B68,Date_unitati!$B:$B,0))),"-")</f>
        <v>4.7181818181818196</v>
      </c>
      <c r="I68" s="10">
        <f>IFERROR(IF(ISBLANK(INDEX(Date_unitati!$AD:$AD,MATCH($B68,Date_unitati!$B:$B,0))),"-",INDEX(Date_unitati!$AD:$AD,MATCH($B68,Date_unitati!$B:$B,0))),"-")</f>
        <v>4.7115384615384599</v>
      </c>
      <c r="J68" s="10">
        <f>IFERROR(IF(ISBLANK(INDEX(Date_unitati!$AE:$AE,MATCH($B68,Date_unitati!$B:$B,0))),"-",INDEX(Date_unitati!$AE:$AE,MATCH($B68,Date_unitati!$B:$B,0))),"-")</f>
        <v>5.1749999999999998</v>
      </c>
      <c r="K68" s="10">
        <f>IFERROR(IF(ISBLANK(INDEX(Date_unitati!$AF:$AF,MATCH($B68,Date_unitati!$B:$B,0))),"-",INDEX(Date_unitati!$AF:$AF,MATCH($B68,Date_unitati!$B:$B,0))),"-")</f>
        <v>4.9749999999999996</v>
      </c>
      <c r="L68" s="10">
        <f t="shared" ref="L68:L99" si="2">IFERROR(IF(OR(ISTEXT(E68),ISTEXT(K68)),"-",ROUND(K68-E68,2)),"-")</f>
        <v>0.74</v>
      </c>
    </row>
    <row r="69" spans="1:12" x14ac:dyDescent="0.2">
      <c r="A69" s="15">
        <v>66</v>
      </c>
      <c r="B69" s="16" t="s">
        <v>206</v>
      </c>
      <c r="C69" s="16" t="s">
        <v>207</v>
      </c>
      <c r="D69" s="15" t="s">
        <v>76</v>
      </c>
      <c r="E69" s="10">
        <f>IFERROR(IF(ISBLANK(INDEX(Date_unitati!$Z:$Z,MATCH($B69,Date_unitati!$B:$B,0))),"-",INDEX(Date_unitati!$Z:$Z,MATCH($B69,Date_unitati!$B:$B,0))),"-")</f>
        <v>5.0071428571428598</v>
      </c>
      <c r="F69" s="10">
        <f>IFERROR(IF(ISBLANK(INDEX(Date_unitati!$AA:$AA,MATCH($B69,Date_unitati!$B:$B,0))),"-",INDEX(Date_unitati!$AA:$AA,MATCH($B69,Date_unitati!$B:$B,0))),"-")</f>
        <v>3.5083333333333302</v>
      </c>
      <c r="G69" s="10">
        <f>IFERROR(IF(ISBLANK(INDEX(Date_unitati!$AB:$AB,MATCH($B69,Date_unitati!$B:$B,0))),"-",INDEX(Date_unitati!$AB:$AB,MATCH($B69,Date_unitati!$B:$B,0))),"-")</f>
        <v>4.9045454545454499</v>
      </c>
      <c r="H69" s="10">
        <f>IFERROR(IF(ISBLANK(INDEX(Date_unitati!$AC:$AC,MATCH($B69,Date_unitati!$B:$B,0))),"-",INDEX(Date_unitati!$AC:$AC,MATCH($B69,Date_unitati!$B:$B,0))),"-")</f>
        <v>6.3178571428571404</v>
      </c>
      <c r="I69" s="10">
        <f>IFERROR(IF(ISBLANK(INDEX(Date_unitati!$AD:$AD,MATCH($B69,Date_unitati!$B:$B,0))),"-",INDEX(Date_unitati!$AD:$AD,MATCH($B69,Date_unitati!$B:$B,0))),"-")</f>
        <v>4.83</v>
      </c>
      <c r="J69" s="10">
        <f>IFERROR(IF(ISBLANK(INDEX(Date_unitati!$AE:$AE,MATCH($B69,Date_unitati!$B:$B,0))),"-",INDEX(Date_unitati!$AE:$AE,MATCH($B69,Date_unitati!$B:$B,0))),"-")</f>
        <v>5.4954545454545496</v>
      </c>
      <c r="K69" s="10">
        <f>IFERROR(IF(ISBLANK(INDEX(Date_unitati!$AF:$AF,MATCH($B69,Date_unitati!$B:$B,0))),"-",INDEX(Date_unitati!$AF:$AF,MATCH($B69,Date_unitati!$B:$B,0))),"-")</f>
        <v>4.95</v>
      </c>
      <c r="L69" s="10">
        <f t="shared" si="2"/>
        <v>-0.06</v>
      </c>
    </row>
    <row r="70" spans="1:12" x14ac:dyDescent="0.2">
      <c r="A70" s="15">
        <v>67</v>
      </c>
      <c r="B70" s="16" t="s">
        <v>192</v>
      </c>
      <c r="C70" s="16" t="s">
        <v>193</v>
      </c>
      <c r="D70" s="15" t="s">
        <v>76</v>
      </c>
      <c r="E70" s="10">
        <f>IFERROR(IF(ISBLANK(INDEX(Date_unitati!$Z:$Z,MATCH($B70,Date_unitati!$B:$B,0))),"-",INDEX(Date_unitati!$Z:$Z,MATCH($B70,Date_unitati!$B:$B,0))),"-")</f>
        <v>6.7576923076923103</v>
      </c>
      <c r="F70" s="10">
        <f>IFERROR(IF(ISBLANK(INDEX(Date_unitati!$AA:$AA,MATCH($B70,Date_unitati!$B:$B,0))),"-",INDEX(Date_unitati!$AA:$AA,MATCH($B70,Date_unitati!$B:$B,0))),"-")</f>
        <v>5.8187499999999996</v>
      </c>
      <c r="G70" s="10">
        <f>IFERROR(IF(ISBLANK(INDEX(Date_unitati!$AB:$AB,MATCH($B70,Date_unitati!$B:$B,0))),"-",INDEX(Date_unitati!$AB:$AB,MATCH($B70,Date_unitati!$B:$B,0))),"-")</f>
        <v>4.12083333333333</v>
      </c>
      <c r="H70" s="10">
        <f>IFERROR(IF(ISBLANK(INDEX(Date_unitati!$AC:$AC,MATCH($B70,Date_unitati!$B:$B,0))),"-",INDEX(Date_unitati!$AC:$AC,MATCH($B70,Date_unitati!$B:$B,0))),"-")</f>
        <v>4.60769230769231</v>
      </c>
      <c r="I70" s="10">
        <f>IFERROR(IF(ISBLANK(INDEX(Date_unitati!$AD:$AD,MATCH($B70,Date_unitati!$B:$B,0))),"-",INDEX(Date_unitati!$AD:$AD,MATCH($B70,Date_unitati!$B:$B,0))),"-")</f>
        <v>4.36944444444444</v>
      </c>
      <c r="J70" s="10">
        <f>IFERROR(IF(ISBLANK(INDEX(Date_unitati!$AE:$AE,MATCH($B70,Date_unitati!$B:$B,0))),"-",INDEX(Date_unitati!$AE:$AE,MATCH($B70,Date_unitati!$B:$B,0))),"-")</f>
        <v>4.5533333333333301</v>
      </c>
      <c r="K70" s="10">
        <f>IFERROR(IF(ISBLANK(INDEX(Date_unitati!$AF:$AF,MATCH($B70,Date_unitati!$B:$B,0))),"-",INDEX(Date_unitati!$AF:$AF,MATCH($B70,Date_unitati!$B:$B,0))),"-")</f>
        <v>4.9411764705882399</v>
      </c>
      <c r="L70" s="10">
        <f t="shared" si="2"/>
        <v>-1.82</v>
      </c>
    </row>
    <row r="71" spans="1:12" x14ac:dyDescent="0.2">
      <c r="A71" s="15">
        <v>68</v>
      </c>
      <c r="B71" s="16" t="s">
        <v>97</v>
      </c>
      <c r="C71" s="16" t="s">
        <v>98</v>
      </c>
      <c r="D71" s="15" t="s">
        <v>76</v>
      </c>
      <c r="E71" s="10">
        <f>IFERROR(IF(ISBLANK(INDEX(Date_unitati!$Z:$Z,MATCH($B71,Date_unitati!$B:$B,0))),"-",INDEX(Date_unitati!$Z:$Z,MATCH($B71,Date_unitati!$B:$B,0))),"-")</f>
        <v>4.5840909090909099</v>
      </c>
      <c r="F71" s="10">
        <f>IFERROR(IF(ISBLANK(INDEX(Date_unitati!$AA:$AA,MATCH($B71,Date_unitati!$B:$B,0))),"-",INDEX(Date_unitati!$AA:$AA,MATCH($B71,Date_unitati!$B:$B,0))),"-")</f>
        <v>4.6295454545454504</v>
      </c>
      <c r="G71" s="10">
        <f>IFERROR(IF(ISBLANK(INDEX(Date_unitati!$AB:$AB,MATCH($B71,Date_unitati!$B:$B,0))),"-",INDEX(Date_unitati!$AB:$AB,MATCH($B71,Date_unitati!$B:$B,0))),"-")</f>
        <v>4.734375</v>
      </c>
      <c r="H71" s="10">
        <f>IFERROR(IF(ISBLANK(INDEX(Date_unitati!$AC:$AC,MATCH($B71,Date_unitati!$B:$B,0))),"-",INDEX(Date_unitati!$AC:$AC,MATCH($B71,Date_unitati!$B:$B,0))),"-")</f>
        <v>5.4954545454545496</v>
      </c>
      <c r="I71" s="10">
        <f>IFERROR(IF(ISBLANK(INDEX(Date_unitati!$AD:$AD,MATCH($B71,Date_unitati!$B:$B,0))),"-",INDEX(Date_unitati!$AD:$AD,MATCH($B71,Date_unitati!$B:$B,0))),"-")</f>
        <v>5.6666666666666696</v>
      </c>
      <c r="J71" s="10">
        <f>IFERROR(IF(ISBLANK(INDEX(Date_unitati!$AE:$AE,MATCH($B71,Date_unitati!$B:$B,0))),"-",INDEX(Date_unitati!$AE:$AE,MATCH($B71,Date_unitati!$B:$B,0))),"-")</f>
        <v>6.1238095238095198</v>
      </c>
      <c r="K71" s="10">
        <f>IFERROR(IF(ISBLANK(INDEX(Date_unitati!$AF:$AF,MATCH($B71,Date_unitati!$B:$B,0))),"-",INDEX(Date_unitati!$AF:$AF,MATCH($B71,Date_unitati!$B:$B,0))),"-")</f>
        <v>4.9288461538461501</v>
      </c>
      <c r="L71" s="10">
        <f t="shared" si="2"/>
        <v>0.34</v>
      </c>
    </row>
    <row r="72" spans="1:12" x14ac:dyDescent="0.2">
      <c r="A72" s="15">
        <v>69</v>
      </c>
      <c r="B72" s="16" t="s">
        <v>234</v>
      </c>
      <c r="C72" s="16" t="s">
        <v>235</v>
      </c>
      <c r="D72" s="15" t="s">
        <v>76</v>
      </c>
      <c r="E72" s="10">
        <f>IFERROR(IF(ISBLANK(INDEX(Date_unitati!$Z:$Z,MATCH($B72,Date_unitati!$B:$B,0))),"-",INDEX(Date_unitati!$Z:$Z,MATCH($B72,Date_unitati!$B:$B,0))),"-")</f>
        <v>3.5692307692307699</v>
      </c>
      <c r="F72" s="10">
        <f>IFERROR(IF(ISBLANK(INDEX(Date_unitati!$AA:$AA,MATCH($B72,Date_unitati!$B:$B,0))),"-",INDEX(Date_unitati!$AA:$AA,MATCH($B72,Date_unitati!$B:$B,0))),"-")</f>
        <v>3.5</v>
      </c>
      <c r="G72" s="10">
        <f>IFERROR(IF(ISBLANK(INDEX(Date_unitati!$AB:$AB,MATCH($B72,Date_unitati!$B:$B,0))),"-",INDEX(Date_unitati!$AB:$AB,MATCH($B72,Date_unitati!$B:$B,0))),"-")</f>
        <v>5.2642857142857098</v>
      </c>
      <c r="H72" s="10">
        <f>IFERROR(IF(ISBLANK(INDEX(Date_unitati!$AC:$AC,MATCH($B72,Date_unitati!$B:$B,0))),"-",INDEX(Date_unitati!$AC:$AC,MATCH($B72,Date_unitati!$B:$B,0))),"-")</f>
        <v>6.3727272727272704</v>
      </c>
      <c r="I72" s="10">
        <f>IFERROR(IF(ISBLANK(INDEX(Date_unitati!$AD:$AD,MATCH($B72,Date_unitati!$B:$B,0))),"-",INDEX(Date_unitati!$AD:$AD,MATCH($B72,Date_unitati!$B:$B,0))),"-")</f>
        <v>3.96875</v>
      </c>
      <c r="J72" s="10">
        <f>IFERROR(IF(ISBLANK(INDEX(Date_unitati!$AE:$AE,MATCH($B72,Date_unitati!$B:$B,0))),"-",INDEX(Date_unitati!$AE:$AE,MATCH($B72,Date_unitati!$B:$B,0))),"-")</f>
        <v>4.2409090909090903</v>
      </c>
      <c r="K72" s="10">
        <f>IFERROR(IF(ISBLANK(INDEX(Date_unitati!$AF:$AF,MATCH($B72,Date_unitati!$B:$B,0))),"-",INDEX(Date_unitati!$AF:$AF,MATCH($B72,Date_unitati!$B:$B,0))),"-")</f>
        <v>4.9000000000000004</v>
      </c>
      <c r="L72" s="10">
        <f t="shared" si="2"/>
        <v>1.33</v>
      </c>
    </row>
    <row r="73" spans="1:12" x14ac:dyDescent="0.2">
      <c r="A73" s="15">
        <v>70</v>
      </c>
      <c r="B73" s="16" t="s">
        <v>182</v>
      </c>
      <c r="C73" s="16" t="s">
        <v>183</v>
      </c>
      <c r="D73" s="15" t="s">
        <v>76</v>
      </c>
      <c r="E73" s="10">
        <f>IFERROR(IF(ISBLANK(INDEX(Date_unitati!$Z:$Z,MATCH($B73,Date_unitati!$B:$B,0))),"-",INDEX(Date_unitati!$Z:$Z,MATCH($B73,Date_unitati!$B:$B,0))),"-")</f>
        <v>4.5909090909090899</v>
      </c>
      <c r="F73" s="10">
        <f>IFERROR(IF(ISBLANK(INDEX(Date_unitati!$AA:$AA,MATCH($B73,Date_unitati!$B:$B,0))),"-",INDEX(Date_unitati!$AA:$AA,MATCH($B73,Date_unitati!$B:$B,0))),"-")</f>
        <v>5.6236842105263198</v>
      </c>
      <c r="G73" s="10">
        <f>IFERROR(IF(ISBLANK(INDEX(Date_unitati!$AB:$AB,MATCH($B73,Date_unitati!$B:$B,0))),"-",INDEX(Date_unitati!$AB:$AB,MATCH($B73,Date_unitati!$B:$B,0))),"-")</f>
        <v>4.8571428571428603</v>
      </c>
      <c r="H73" s="10">
        <f>IFERROR(IF(ISBLANK(INDEX(Date_unitati!$AC:$AC,MATCH($B73,Date_unitati!$B:$B,0))),"-",INDEX(Date_unitati!$AC:$AC,MATCH($B73,Date_unitati!$B:$B,0))),"-")</f>
        <v>5.2566666666666704</v>
      </c>
      <c r="I73" s="10">
        <f>IFERROR(IF(ISBLANK(INDEX(Date_unitati!$AD:$AD,MATCH($B73,Date_unitati!$B:$B,0))),"-",INDEX(Date_unitati!$AD:$AD,MATCH($B73,Date_unitati!$B:$B,0))),"-")</f>
        <v>5.1538461538461497</v>
      </c>
      <c r="J73" s="10">
        <f>IFERROR(IF(ISBLANK(INDEX(Date_unitati!$AE:$AE,MATCH($B73,Date_unitati!$B:$B,0))),"-",INDEX(Date_unitati!$AE:$AE,MATCH($B73,Date_unitati!$B:$B,0))),"-")</f>
        <v>5.625</v>
      </c>
      <c r="K73" s="10">
        <f>IFERROR(IF(ISBLANK(INDEX(Date_unitati!$AF:$AF,MATCH($B73,Date_unitati!$B:$B,0))),"-",INDEX(Date_unitati!$AF:$AF,MATCH($B73,Date_unitati!$B:$B,0))),"-")</f>
        <v>4.8775000000000004</v>
      </c>
      <c r="L73" s="10">
        <f t="shared" si="2"/>
        <v>0.28999999999999998</v>
      </c>
    </row>
    <row r="74" spans="1:12" x14ac:dyDescent="0.2">
      <c r="A74" s="15">
        <v>71</v>
      </c>
      <c r="B74" s="16" t="s">
        <v>86</v>
      </c>
      <c r="C74" s="16" t="s">
        <v>87</v>
      </c>
      <c r="D74" s="15" t="s">
        <v>76</v>
      </c>
      <c r="E74" s="10">
        <f>IFERROR(IF(ISBLANK(INDEX(Date_unitati!$Z:$Z,MATCH($B74,Date_unitati!$B:$B,0))),"-",INDEX(Date_unitati!$Z:$Z,MATCH($B74,Date_unitati!$B:$B,0))),"-")</f>
        <v>5.0045454545454504</v>
      </c>
      <c r="F74" s="10">
        <f>IFERROR(IF(ISBLANK(INDEX(Date_unitati!$AA:$AA,MATCH($B74,Date_unitati!$B:$B,0))),"-",INDEX(Date_unitati!$AA:$AA,MATCH($B74,Date_unitati!$B:$B,0))),"-")</f>
        <v>4.97</v>
      </c>
      <c r="G74" s="10">
        <f>IFERROR(IF(ISBLANK(INDEX(Date_unitati!$AB:$AB,MATCH($B74,Date_unitati!$B:$B,0))),"-",INDEX(Date_unitati!$AB:$AB,MATCH($B74,Date_unitati!$B:$B,0))),"-")</f>
        <v>5.1535714285714302</v>
      </c>
      <c r="H74" s="10">
        <f>IFERROR(IF(ISBLANK(INDEX(Date_unitati!$AC:$AC,MATCH($B74,Date_unitati!$B:$B,0))),"-",INDEX(Date_unitati!$AC:$AC,MATCH($B74,Date_unitati!$B:$B,0))),"-")</f>
        <v>3.8125</v>
      </c>
      <c r="I74" s="10">
        <f>IFERROR(IF(ISBLANK(INDEX(Date_unitati!$AD:$AD,MATCH($B74,Date_unitati!$B:$B,0))),"-",INDEX(Date_unitati!$AD:$AD,MATCH($B74,Date_unitati!$B:$B,0))),"-")</f>
        <v>6.0636363636363599</v>
      </c>
      <c r="J74" s="10">
        <f>IFERROR(IF(ISBLANK(INDEX(Date_unitati!$AE:$AE,MATCH($B74,Date_unitati!$B:$B,0))),"-",INDEX(Date_unitati!$AE:$AE,MATCH($B74,Date_unitati!$B:$B,0))),"-")</f>
        <v>4.42</v>
      </c>
      <c r="K74" s="10">
        <f>IFERROR(IF(ISBLANK(INDEX(Date_unitati!$AF:$AF,MATCH($B74,Date_unitati!$B:$B,0))),"-",INDEX(Date_unitati!$AF:$AF,MATCH($B74,Date_unitati!$B:$B,0))),"-")</f>
        <v>4.8624999999999998</v>
      </c>
      <c r="L74" s="10">
        <f t="shared" si="2"/>
        <v>-0.14000000000000001</v>
      </c>
    </row>
    <row r="75" spans="1:12" x14ac:dyDescent="0.2">
      <c r="A75" s="15">
        <v>72</v>
      </c>
      <c r="B75" s="16" t="s">
        <v>128</v>
      </c>
      <c r="C75" s="16" t="s">
        <v>129</v>
      </c>
      <c r="D75" s="15" t="s">
        <v>76</v>
      </c>
      <c r="E75" s="10">
        <f>IFERROR(IF(ISBLANK(INDEX(Date_unitati!$Z:$Z,MATCH($B75,Date_unitati!$B:$B,0))),"-",INDEX(Date_unitati!$Z:$Z,MATCH($B75,Date_unitati!$B:$B,0))),"-")</f>
        <v>5.6294117647058801</v>
      </c>
      <c r="F75" s="10">
        <f>IFERROR(IF(ISBLANK(INDEX(Date_unitati!$AA:$AA,MATCH($B75,Date_unitati!$B:$B,0))),"-",INDEX(Date_unitati!$AA:$AA,MATCH($B75,Date_unitati!$B:$B,0))),"-")</f>
        <v>5.1863636363636401</v>
      </c>
      <c r="G75" s="10">
        <f>IFERROR(IF(ISBLANK(INDEX(Date_unitati!$AB:$AB,MATCH($B75,Date_unitati!$B:$B,0))),"-",INDEX(Date_unitati!$AB:$AB,MATCH($B75,Date_unitati!$B:$B,0))),"-")</f>
        <v>5.875</v>
      </c>
      <c r="H75" s="10">
        <f>IFERROR(IF(ISBLANK(INDEX(Date_unitati!$AC:$AC,MATCH($B75,Date_unitati!$B:$B,0))),"-",INDEX(Date_unitati!$AC:$AC,MATCH($B75,Date_unitati!$B:$B,0))),"-")</f>
        <v>5.3833333333333302</v>
      </c>
      <c r="I75" s="10">
        <f>IFERROR(IF(ISBLANK(INDEX(Date_unitati!$AD:$AD,MATCH($B75,Date_unitati!$B:$B,0))),"-",INDEX(Date_unitati!$AD:$AD,MATCH($B75,Date_unitati!$B:$B,0))),"-")</f>
        <v>5.4375</v>
      </c>
      <c r="J75" s="10">
        <f>IFERROR(IF(ISBLANK(INDEX(Date_unitati!$AE:$AE,MATCH($B75,Date_unitati!$B:$B,0))),"-",INDEX(Date_unitati!$AE:$AE,MATCH($B75,Date_unitati!$B:$B,0))),"-")</f>
        <v>4.9950000000000001</v>
      </c>
      <c r="K75" s="10">
        <f>IFERROR(IF(ISBLANK(INDEX(Date_unitati!$AF:$AF,MATCH($B75,Date_unitati!$B:$B,0))),"-",INDEX(Date_unitati!$AF:$AF,MATCH($B75,Date_unitati!$B:$B,0))),"-")</f>
        <v>4.8285714285714301</v>
      </c>
      <c r="L75" s="10">
        <f t="shared" si="2"/>
        <v>-0.8</v>
      </c>
    </row>
    <row r="76" spans="1:12" x14ac:dyDescent="0.2">
      <c r="A76" s="15">
        <v>73</v>
      </c>
      <c r="B76" s="16" t="s">
        <v>159</v>
      </c>
      <c r="C76" s="16" t="s">
        <v>160</v>
      </c>
      <c r="D76" s="15" t="s">
        <v>76</v>
      </c>
      <c r="E76" s="10">
        <f>IFERROR(IF(ISBLANK(INDEX(Date_unitati!$Z:$Z,MATCH($B76,Date_unitati!$B:$B,0))),"-",INDEX(Date_unitati!$Z:$Z,MATCH($B76,Date_unitati!$B:$B,0))),"-")</f>
        <v>6.1</v>
      </c>
      <c r="F76" s="10">
        <f>IFERROR(IF(ISBLANK(INDEX(Date_unitati!$AA:$AA,MATCH($B76,Date_unitati!$B:$B,0))),"-",INDEX(Date_unitati!$AA:$AA,MATCH($B76,Date_unitati!$B:$B,0))),"-")</f>
        <v>7.22</v>
      </c>
      <c r="G76" s="10">
        <f>IFERROR(IF(ISBLANK(INDEX(Date_unitati!$AB:$AB,MATCH($B76,Date_unitati!$B:$B,0))),"-",INDEX(Date_unitati!$AB:$AB,MATCH($B76,Date_unitati!$B:$B,0))),"-")</f>
        <v>6.6214285714285701</v>
      </c>
      <c r="H76" s="10">
        <f>IFERROR(IF(ISBLANK(INDEX(Date_unitati!$AC:$AC,MATCH($B76,Date_unitati!$B:$B,0))),"-",INDEX(Date_unitati!$AC:$AC,MATCH($B76,Date_unitati!$B:$B,0))),"-")</f>
        <v>5.2583333333333302</v>
      </c>
      <c r="I76" s="10">
        <f>IFERROR(IF(ISBLANK(INDEX(Date_unitati!$AD:$AD,MATCH($B76,Date_unitati!$B:$B,0))),"-",INDEX(Date_unitati!$AD:$AD,MATCH($B76,Date_unitati!$B:$B,0))),"-")</f>
        <v>5.3375000000000004</v>
      </c>
      <c r="J76" s="10">
        <f>IFERROR(IF(ISBLANK(INDEX(Date_unitati!$AE:$AE,MATCH($B76,Date_unitati!$B:$B,0))),"-",INDEX(Date_unitati!$AE:$AE,MATCH($B76,Date_unitati!$B:$B,0))),"-")</f>
        <v>5.6111111111111098</v>
      </c>
      <c r="K76" s="10">
        <f>IFERROR(IF(ISBLANK(INDEX(Date_unitati!$AF:$AF,MATCH($B76,Date_unitati!$B:$B,0))),"-",INDEX(Date_unitati!$AF:$AF,MATCH($B76,Date_unitati!$B:$B,0))),"-")</f>
        <v>4.8192307692307699</v>
      </c>
      <c r="L76" s="10">
        <f t="shared" si="2"/>
        <v>-1.28</v>
      </c>
    </row>
    <row r="77" spans="1:12" x14ac:dyDescent="0.2">
      <c r="A77" s="15">
        <v>74</v>
      </c>
      <c r="B77" s="16" t="s">
        <v>237</v>
      </c>
      <c r="C77" s="16" t="s">
        <v>238</v>
      </c>
      <c r="D77" s="15" t="s">
        <v>76</v>
      </c>
      <c r="E77" s="10">
        <f>IFERROR(IF(ISBLANK(INDEX(Date_unitati!$Z:$Z,MATCH($B77,Date_unitati!$B:$B,0))),"-",INDEX(Date_unitati!$Z:$Z,MATCH($B77,Date_unitati!$B:$B,0))),"-")</f>
        <v>5.07</v>
      </c>
      <c r="F77" s="10">
        <f>IFERROR(IF(ISBLANK(INDEX(Date_unitati!$AA:$AA,MATCH($B77,Date_unitati!$B:$B,0))),"-",INDEX(Date_unitati!$AA:$AA,MATCH($B77,Date_unitati!$B:$B,0))),"-")</f>
        <v>4.9249999999999998</v>
      </c>
      <c r="G77" s="10">
        <f>IFERROR(IF(ISBLANK(INDEX(Date_unitati!$AB:$AB,MATCH($B77,Date_unitati!$B:$B,0))),"-",INDEX(Date_unitati!$AB:$AB,MATCH($B77,Date_unitati!$B:$B,0))),"-")</f>
        <v>6.2</v>
      </c>
      <c r="H77" s="10">
        <f>IFERROR(IF(ISBLANK(INDEX(Date_unitati!$AC:$AC,MATCH($B77,Date_unitati!$B:$B,0))),"-",INDEX(Date_unitati!$AC:$AC,MATCH($B77,Date_unitati!$B:$B,0))),"-")</f>
        <v>5.2166666666666703</v>
      </c>
      <c r="I77" s="10">
        <f>IFERROR(IF(ISBLANK(INDEX(Date_unitati!$AD:$AD,MATCH($B77,Date_unitati!$B:$B,0))),"-",INDEX(Date_unitati!$AD:$AD,MATCH($B77,Date_unitati!$B:$B,0))),"-")</f>
        <v>4.21</v>
      </c>
      <c r="J77" s="10">
        <f>IFERROR(IF(ISBLANK(INDEX(Date_unitati!$AE:$AE,MATCH($B77,Date_unitati!$B:$B,0))),"-",INDEX(Date_unitati!$AE:$AE,MATCH($B77,Date_unitati!$B:$B,0))),"-")</f>
        <v>4.2538461538461503</v>
      </c>
      <c r="K77" s="10">
        <f>IFERROR(IF(ISBLANK(INDEX(Date_unitati!$AF:$AF,MATCH($B77,Date_unitati!$B:$B,0))),"-",INDEX(Date_unitati!$AF:$AF,MATCH($B77,Date_unitati!$B:$B,0))),"-")</f>
        <v>4.7785714285714302</v>
      </c>
      <c r="L77" s="10">
        <f t="shared" si="2"/>
        <v>-0.28999999999999998</v>
      </c>
    </row>
    <row r="78" spans="1:12" x14ac:dyDescent="0.2">
      <c r="A78" s="15">
        <v>75</v>
      </c>
      <c r="B78" s="16" t="s">
        <v>95</v>
      </c>
      <c r="C78" s="16" t="s">
        <v>96</v>
      </c>
      <c r="D78" s="15" t="s">
        <v>76</v>
      </c>
      <c r="E78" s="10">
        <f>IFERROR(IF(ISBLANK(INDEX(Date_unitati!$Z:$Z,MATCH($B78,Date_unitati!$B:$B,0))),"-",INDEX(Date_unitati!$Z:$Z,MATCH($B78,Date_unitati!$B:$B,0))),"-")</f>
        <v>4.2845238095238098</v>
      </c>
      <c r="F78" s="10">
        <f>IFERROR(IF(ISBLANK(INDEX(Date_unitati!$AA:$AA,MATCH($B78,Date_unitati!$B:$B,0))),"-",INDEX(Date_unitati!$AA:$AA,MATCH($B78,Date_unitati!$B:$B,0))),"-")</f>
        <v>4.8567567567567602</v>
      </c>
      <c r="G78" s="10">
        <f>IFERROR(IF(ISBLANK(INDEX(Date_unitati!$AB:$AB,MATCH($B78,Date_unitati!$B:$B,0))),"-",INDEX(Date_unitati!$AB:$AB,MATCH($B78,Date_unitati!$B:$B,0))),"-")</f>
        <v>5.1869565217391296</v>
      </c>
      <c r="H78" s="10">
        <f>IFERROR(IF(ISBLANK(INDEX(Date_unitati!$AC:$AC,MATCH($B78,Date_unitati!$B:$B,0))),"-",INDEX(Date_unitati!$AC:$AC,MATCH($B78,Date_unitati!$B:$B,0))),"-")</f>
        <v>5.0851351351351397</v>
      </c>
      <c r="I78" s="10">
        <f>IFERROR(IF(ISBLANK(INDEX(Date_unitati!$AD:$AD,MATCH($B78,Date_unitati!$B:$B,0))),"-",INDEX(Date_unitati!$AD:$AD,MATCH($B78,Date_unitati!$B:$B,0))),"-")</f>
        <v>5.33265306122449</v>
      </c>
      <c r="J78" s="10">
        <f>IFERROR(IF(ISBLANK(INDEX(Date_unitati!$AE:$AE,MATCH($B78,Date_unitati!$B:$B,0))),"-",INDEX(Date_unitati!$AE:$AE,MATCH($B78,Date_unitati!$B:$B,0))),"-")</f>
        <v>4.8861702127659603</v>
      </c>
      <c r="K78" s="10">
        <f>IFERROR(IF(ISBLANK(INDEX(Date_unitati!$AF:$AF,MATCH($B78,Date_unitati!$B:$B,0))),"-",INDEX(Date_unitati!$AF:$AF,MATCH($B78,Date_unitati!$B:$B,0))),"-")</f>
        <v>4.7439393939393897</v>
      </c>
      <c r="L78" s="10">
        <f t="shared" si="2"/>
        <v>0.46</v>
      </c>
    </row>
    <row r="79" spans="1:12" x14ac:dyDescent="0.2">
      <c r="A79" s="15">
        <v>76</v>
      </c>
      <c r="B79" s="16" t="s">
        <v>249</v>
      </c>
      <c r="C79" s="16" t="s">
        <v>250</v>
      </c>
      <c r="D79" s="15" t="s">
        <v>76</v>
      </c>
      <c r="E79" s="10">
        <f>IFERROR(IF(ISBLANK(INDEX(Date_unitati!$Z:$Z,MATCH($B79,Date_unitati!$B:$B,0))),"-",INDEX(Date_unitati!$Z:$Z,MATCH($B79,Date_unitati!$B:$B,0))),"-")</f>
        <v>4.43333333333333</v>
      </c>
      <c r="F79" s="10">
        <f>IFERROR(IF(ISBLANK(INDEX(Date_unitati!$AA:$AA,MATCH($B79,Date_unitati!$B:$B,0))),"-",INDEX(Date_unitati!$AA:$AA,MATCH($B79,Date_unitati!$B:$B,0))),"-")</f>
        <v>4.35769230769231</v>
      </c>
      <c r="G79" s="10">
        <f>IFERROR(IF(ISBLANK(INDEX(Date_unitati!$AB:$AB,MATCH($B79,Date_unitati!$B:$B,0))),"-",INDEX(Date_unitati!$AB:$AB,MATCH($B79,Date_unitati!$B:$B,0))),"-")</f>
        <v>4.6458333333333304</v>
      </c>
      <c r="H79" s="10">
        <f>IFERROR(IF(ISBLANK(INDEX(Date_unitati!$AC:$AC,MATCH($B79,Date_unitati!$B:$B,0))),"-",INDEX(Date_unitati!$AC:$AC,MATCH($B79,Date_unitati!$B:$B,0))),"-")</f>
        <v>5.6388888888888902</v>
      </c>
      <c r="I79" s="10">
        <f>IFERROR(IF(ISBLANK(INDEX(Date_unitati!$AD:$AD,MATCH($B79,Date_unitati!$B:$B,0))),"-",INDEX(Date_unitati!$AD:$AD,MATCH($B79,Date_unitati!$B:$B,0))),"-")</f>
        <v>4.9613636363636404</v>
      </c>
      <c r="J79" s="10">
        <f>IFERROR(IF(ISBLANK(INDEX(Date_unitati!$AE:$AE,MATCH($B79,Date_unitati!$B:$B,0))),"-",INDEX(Date_unitati!$AE:$AE,MATCH($B79,Date_unitati!$B:$B,0))),"-")</f>
        <v>4.52708333333333</v>
      </c>
      <c r="K79" s="10">
        <f>IFERROR(IF(ISBLANK(INDEX(Date_unitati!$AF:$AF,MATCH($B79,Date_unitati!$B:$B,0))),"-",INDEX(Date_unitati!$AF:$AF,MATCH($B79,Date_unitati!$B:$B,0))),"-")</f>
        <v>4.7214285714285698</v>
      </c>
      <c r="L79" s="10">
        <f t="shared" si="2"/>
        <v>0.28999999999999998</v>
      </c>
    </row>
    <row r="80" spans="1:12" x14ac:dyDescent="0.2">
      <c r="A80" s="15">
        <v>77</v>
      </c>
      <c r="B80" s="16" t="s">
        <v>102</v>
      </c>
      <c r="C80" s="16" t="s">
        <v>103</v>
      </c>
      <c r="D80" s="15" t="s">
        <v>64</v>
      </c>
      <c r="E80" s="10">
        <f>IFERROR(IF(ISBLANK(INDEX(Date_unitati!$Z:$Z,MATCH($B80,Date_unitati!$B:$B,0))),"-",INDEX(Date_unitati!$Z:$Z,MATCH($B80,Date_unitati!$B:$B,0))),"-")</f>
        <v>5.2865384615384601</v>
      </c>
      <c r="F80" s="10">
        <f>IFERROR(IF(ISBLANK(INDEX(Date_unitati!$AA:$AA,MATCH($B80,Date_unitati!$B:$B,0))),"-",INDEX(Date_unitati!$AA:$AA,MATCH($B80,Date_unitati!$B:$B,0))),"-")</f>
        <v>4.2207317073170696</v>
      </c>
      <c r="G80" s="10">
        <f>IFERROR(IF(ISBLANK(INDEX(Date_unitati!$AB:$AB,MATCH($B80,Date_unitati!$B:$B,0))),"-",INDEX(Date_unitati!$AB:$AB,MATCH($B80,Date_unitati!$B:$B,0))),"-")</f>
        <v>5.7406976744186</v>
      </c>
      <c r="H80" s="10">
        <f>IFERROR(IF(ISBLANK(INDEX(Date_unitati!$AC:$AC,MATCH($B80,Date_unitati!$B:$B,0))),"-",INDEX(Date_unitati!$AC:$AC,MATCH($B80,Date_unitati!$B:$B,0))),"-")</f>
        <v>5.1314814814814804</v>
      </c>
      <c r="I80" s="10">
        <f>IFERROR(IF(ISBLANK(INDEX(Date_unitati!$AD:$AD,MATCH($B80,Date_unitati!$B:$B,0))),"-",INDEX(Date_unitati!$AD:$AD,MATCH($B80,Date_unitati!$B:$B,0))),"-")</f>
        <v>5.4959183673469401</v>
      </c>
      <c r="J80" s="10">
        <f>IFERROR(IF(ISBLANK(INDEX(Date_unitati!$AE:$AE,MATCH($B80,Date_unitati!$B:$B,0))),"-",INDEX(Date_unitati!$AE:$AE,MATCH($B80,Date_unitati!$B:$B,0))),"-")</f>
        <v>5.3102040816326497</v>
      </c>
      <c r="K80" s="10">
        <f>IFERROR(IF(ISBLANK(INDEX(Date_unitati!$AF:$AF,MATCH($B80,Date_unitati!$B:$B,0))),"-",INDEX(Date_unitati!$AF:$AF,MATCH($B80,Date_unitati!$B:$B,0))),"-")</f>
        <v>4.6986111111111102</v>
      </c>
      <c r="L80" s="10">
        <f t="shared" si="2"/>
        <v>-0.59</v>
      </c>
    </row>
    <row r="81" spans="1:12" x14ac:dyDescent="0.2">
      <c r="A81" s="15">
        <v>78</v>
      </c>
      <c r="B81" s="16" t="s">
        <v>239</v>
      </c>
      <c r="C81" s="16" t="s">
        <v>240</v>
      </c>
      <c r="D81" s="15" t="s">
        <v>76</v>
      </c>
      <c r="E81" s="10">
        <f>IFERROR(IF(ISBLANK(INDEX(Date_unitati!$Z:$Z,MATCH($B81,Date_unitati!$B:$B,0))),"-",INDEX(Date_unitati!$Z:$Z,MATCH($B81,Date_unitati!$B:$B,0))),"-")</f>
        <v>4.2134615384615399</v>
      </c>
      <c r="F81" s="10">
        <f>IFERROR(IF(ISBLANK(INDEX(Date_unitati!$AA:$AA,MATCH($B81,Date_unitati!$B:$B,0))),"-",INDEX(Date_unitati!$AA:$AA,MATCH($B81,Date_unitati!$B:$B,0))),"-")</f>
        <v>4.8807692307692303</v>
      </c>
      <c r="G81" s="10">
        <f>IFERROR(IF(ISBLANK(INDEX(Date_unitati!$AB:$AB,MATCH($B81,Date_unitati!$B:$B,0))),"-",INDEX(Date_unitati!$AB:$AB,MATCH($B81,Date_unitati!$B:$B,0))),"-")</f>
        <v>4.75</v>
      </c>
      <c r="H81" s="10">
        <f>IFERROR(IF(ISBLANK(INDEX(Date_unitati!$AC:$AC,MATCH($B81,Date_unitati!$B:$B,0))),"-",INDEX(Date_unitati!$AC:$AC,MATCH($B81,Date_unitati!$B:$B,0))),"-")</f>
        <v>4.9116666666666697</v>
      </c>
      <c r="I81" s="10">
        <f>IFERROR(IF(ISBLANK(INDEX(Date_unitati!$AD:$AD,MATCH($B81,Date_unitati!$B:$B,0))),"-",INDEX(Date_unitati!$AD:$AD,MATCH($B81,Date_unitati!$B:$B,0))),"-")</f>
        <v>5.1347826086956498</v>
      </c>
      <c r="J81" s="10">
        <f>IFERROR(IF(ISBLANK(INDEX(Date_unitati!$AE:$AE,MATCH($B81,Date_unitati!$B:$B,0))),"-",INDEX(Date_unitati!$AE:$AE,MATCH($B81,Date_unitati!$B:$B,0))),"-")</f>
        <v>4.7442307692307697</v>
      </c>
      <c r="K81" s="10">
        <f>IFERROR(IF(ISBLANK(INDEX(Date_unitati!$AF:$AF,MATCH($B81,Date_unitati!$B:$B,0))),"-",INDEX(Date_unitati!$AF:$AF,MATCH($B81,Date_unitati!$B:$B,0))),"-")</f>
        <v>4.6918032786885204</v>
      </c>
      <c r="L81" s="10">
        <f t="shared" si="2"/>
        <v>0.48</v>
      </c>
    </row>
    <row r="82" spans="1:12" x14ac:dyDescent="0.2">
      <c r="A82" s="15">
        <v>79</v>
      </c>
      <c r="B82" s="16" t="s">
        <v>118</v>
      </c>
      <c r="C82" s="16" t="s">
        <v>119</v>
      </c>
      <c r="D82" s="15" t="s">
        <v>76</v>
      </c>
      <c r="E82" s="10">
        <f>IFERROR(IF(ISBLANK(INDEX(Date_unitati!$Z:$Z,MATCH($B82,Date_unitati!$B:$B,0))),"-",INDEX(Date_unitati!$Z:$Z,MATCH($B82,Date_unitati!$B:$B,0))),"-")</f>
        <v>4.9307692307692301</v>
      </c>
      <c r="F82" s="10">
        <f>IFERROR(IF(ISBLANK(INDEX(Date_unitati!$AA:$AA,MATCH($B82,Date_unitati!$B:$B,0))),"-",INDEX(Date_unitati!$AA:$AA,MATCH($B82,Date_unitati!$B:$B,0))),"-")</f>
        <v>4.9000000000000004</v>
      </c>
      <c r="G82" s="10">
        <f>IFERROR(IF(ISBLANK(INDEX(Date_unitati!$AB:$AB,MATCH($B82,Date_unitati!$B:$B,0))),"-",INDEX(Date_unitati!$AB:$AB,MATCH($B82,Date_unitati!$B:$B,0))),"-")</f>
        <v>5.2093749999999996</v>
      </c>
      <c r="H82" s="10">
        <f>IFERROR(IF(ISBLANK(INDEX(Date_unitati!$AC:$AC,MATCH($B82,Date_unitati!$B:$B,0))),"-",INDEX(Date_unitati!$AC:$AC,MATCH($B82,Date_unitati!$B:$B,0))),"-")</f>
        <v>4.3812499999999996</v>
      </c>
      <c r="I82" s="10">
        <f>IFERROR(IF(ISBLANK(INDEX(Date_unitati!$AD:$AD,MATCH($B82,Date_unitati!$B:$B,0))),"-",INDEX(Date_unitati!$AD:$AD,MATCH($B82,Date_unitati!$B:$B,0))),"-")</f>
        <v>3.78181818181818</v>
      </c>
      <c r="J82" s="10">
        <f>IFERROR(IF(ISBLANK(INDEX(Date_unitati!$AE:$AE,MATCH($B82,Date_unitati!$B:$B,0))),"-",INDEX(Date_unitati!$AE:$AE,MATCH($B82,Date_unitati!$B:$B,0))),"-")</f>
        <v>3.8409090909090899</v>
      </c>
      <c r="K82" s="10">
        <f>IFERROR(IF(ISBLANK(INDEX(Date_unitati!$AF:$AF,MATCH($B82,Date_unitati!$B:$B,0))),"-",INDEX(Date_unitati!$AF:$AF,MATCH($B82,Date_unitati!$B:$B,0))),"-")</f>
        <v>4.6900000000000004</v>
      </c>
      <c r="L82" s="10">
        <f t="shared" si="2"/>
        <v>-0.24</v>
      </c>
    </row>
    <row r="83" spans="1:12" x14ac:dyDescent="0.2">
      <c r="A83" s="15">
        <v>80</v>
      </c>
      <c r="B83" s="16" t="s">
        <v>222</v>
      </c>
      <c r="C83" s="16" t="s">
        <v>223</v>
      </c>
      <c r="D83" s="15" t="s">
        <v>76</v>
      </c>
      <c r="E83" s="10">
        <f>IFERROR(IF(ISBLANK(INDEX(Date_unitati!$Z:$Z,MATCH($B83,Date_unitati!$B:$B,0))),"-",INDEX(Date_unitati!$Z:$Z,MATCH($B83,Date_unitati!$B:$B,0))),"-")</f>
        <v>2.5</v>
      </c>
      <c r="F83" s="10">
        <f>IFERROR(IF(ISBLANK(INDEX(Date_unitati!$AA:$AA,MATCH($B83,Date_unitati!$B:$B,0))),"-",INDEX(Date_unitati!$AA:$AA,MATCH($B83,Date_unitati!$B:$B,0))),"-")</f>
        <v>5.0656249999999998</v>
      </c>
      <c r="G83" s="10">
        <f>IFERROR(IF(ISBLANK(INDEX(Date_unitati!$AB:$AB,MATCH($B83,Date_unitati!$B:$B,0))),"-",INDEX(Date_unitati!$AB:$AB,MATCH($B83,Date_unitati!$B:$B,0))),"-")</f>
        <v>4.6050000000000004</v>
      </c>
      <c r="H83" s="10">
        <f>IFERROR(IF(ISBLANK(INDEX(Date_unitati!$AC:$AC,MATCH($B83,Date_unitati!$B:$B,0))),"-",INDEX(Date_unitati!$AC:$AC,MATCH($B83,Date_unitati!$B:$B,0))),"-")</f>
        <v>4.7277777777777796</v>
      </c>
      <c r="I83" s="10">
        <f>IFERROR(IF(ISBLANK(INDEX(Date_unitati!$AD:$AD,MATCH($B83,Date_unitati!$B:$B,0))),"-",INDEX(Date_unitati!$AD:$AD,MATCH($B83,Date_unitati!$B:$B,0))),"-")</f>
        <v>3.3269230769230802</v>
      </c>
      <c r="J83" s="10">
        <f>IFERROR(IF(ISBLANK(INDEX(Date_unitati!$AE:$AE,MATCH($B83,Date_unitati!$B:$B,0))),"-",INDEX(Date_unitati!$AE:$AE,MATCH($B83,Date_unitati!$B:$B,0))),"-")</f>
        <v>3.6357142857142901</v>
      </c>
      <c r="K83" s="10">
        <f>IFERROR(IF(ISBLANK(INDEX(Date_unitati!$AF:$AF,MATCH($B83,Date_unitati!$B:$B,0))),"-",INDEX(Date_unitati!$AF:$AF,MATCH($B83,Date_unitati!$B:$B,0))),"-")</f>
        <v>4.6541666666666703</v>
      </c>
      <c r="L83" s="10">
        <f t="shared" si="2"/>
        <v>2.15</v>
      </c>
    </row>
    <row r="84" spans="1:12" x14ac:dyDescent="0.2">
      <c r="A84" s="15">
        <v>81</v>
      </c>
      <c r="B84" s="16" t="s">
        <v>232</v>
      </c>
      <c r="C84" s="16" t="s">
        <v>233</v>
      </c>
      <c r="D84" s="15" t="s">
        <v>76</v>
      </c>
      <c r="E84" s="10">
        <f>IFERROR(IF(ISBLANK(INDEX(Date_unitati!$Z:$Z,MATCH($B84,Date_unitati!$B:$B,0))),"-",INDEX(Date_unitati!$Z:$Z,MATCH($B84,Date_unitati!$B:$B,0))),"-")</f>
        <v>4.6266666666666696</v>
      </c>
      <c r="F84" s="10">
        <f>IFERROR(IF(ISBLANK(INDEX(Date_unitati!$AA:$AA,MATCH($B84,Date_unitati!$B:$B,0))),"-",INDEX(Date_unitati!$AA:$AA,MATCH($B84,Date_unitati!$B:$B,0))),"-")</f>
        <v>4.9874999999999998</v>
      </c>
      <c r="G84" s="10">
        <f>IFERROR(IF(ISBLANK(INDEX(Date_unitati!$AB:$AB,MATCH($B84,Date_unitati!$B:$B,0))),"-",INDEX(Date_unitati!$AB:$AB,MATCH($B84,Date_unitati!$B:$B,0))),"-")</f>
        <v>5.3208333333333302</v>
      </c>
      <c r="H84" s="10">
        <f>IFERROR(IF(ISBLANK(INDEX(Date_unitati!$AC:$AC,MATCH($B84,Date_unitati!$B:$B,0))),"-",INDEX(Date_unitati!$AC:$AC,MATCH($B84,Date_unitati!$B:$B,0))),"-")</f>
        <v>4.9758620689655197</v>
      </c>
      <c r="I84" s="10">
        <f>IFERROR(IF(ISBLANK(INDEX(Date_unitati!$AD:$AD,MATCH($B84,Date_unitati!$B:$B,0))),"-",INDEX(Date_unitati!$AD:$AD,MATCH($B84,Date_unitati!$B:$B,0))),"-")</f>
        <v>4.19444444444445</v>
      </c>
      <c r="J84" s="10">
        <f>IFERROR(IF(ISBLANK(INDEX(Date_unitati!$AE:$AE,MATCH($B84,Date_unitati!$B:$B,0))),"-",INDEX(Date_unitati!$AE:$AE,MATCH($B84,Date_unitati!$B:$B,0))),"-")</f>
        <v>5.0541666666666698</v>
      </c>
      <c r="K84" s="10">
        <f>IFERROR(IF(ISBLANK(INDEX(Date_unitati!$AF:$AF,MATCH($B84,Date_unitati!$B:$B,0))),"-",INDEX(Date_unitati!$AF:$AF,MATCH($B84,Date_unitati!$B:$B,0))),"-")</f>
        <v>4.6461538461538501</v>
      </c>
      <c r="L84" s="10">
        <f t="shared" si="2"/>
        <v>0.02</v>
      </c>
    </row>
    <row r="85" spans="1:12" x14ac:dyDescent="0.2">
      <c r="A85" s="15">
        <v>82</v>
      </c>
      <c r="B85" s="16" t="s">
        <v>204</v>
      </c>
      <c r="C85" s="16" t="s">
        <v>205</v>
      </c>
      <c r="D85" s="15" t="s">
        <v>76</v>
      </c>
      <c r="E85" s="10">
        <f>IFERROR(IF(ISBLANK(INDEX(Date_unitati!$Z:$Z,MATCH($B85,Date_unitati!$B:$B,0))),"-",INDEX(Date_unitati!$Z:$Z,MATCH($B85,Date_unitati!$B:$B,0))),"-")</f>
        <v>6.7428571428571402</v>
      </c>
      <c r="F85" s="10">
        <f>IFERROR(IF(ISBLANK(INDEX(Date_unitati!$AA:$AA,MATCH($B85,Date_unitati!$B:$B,0))),"-",INDEX(Date_unitati!$AA:$AA,MATCH($B85,Date_unitati!$B:$B,0))),"-")</f>
        <v>5.7230769230769196</v>
      </c>
      <c r="G85" s="10">
        <f>IFERROR(IF(ISBLANK(INDEX(Date_unitati!$AB:$AB,MATCH($B85,Date_unitati!$B:$B,0))),"-",INDEX(Date_unitati!$AB:$AB,MATCH($B85,Date_unitati!$B:$B,0))),"-")</f>
        <v>5.8147058823529401</v>
      </c>
      <c r="H85" s="10">
        <f>IFERROR(IF(ISBLANK(INDEX(Date_unitati!$AC:$AC,MATCH($B85,Date_unitati!$B:$B,0))),"-",INDEX(Date_unitati!$AC:$AC,MATCH($B85,Date_unitati!$B:$B,0))),"-")</f>
        <v>5.984</v>
      </c>
      <c r="I85" s="10">
        <f>IFERROR(IF(ISBLANK(INDEX(Date_unitati!$AD:$AD,MATCH($B85,Date_unitati!$B:$B,0))),"-",INDEX(Date_unitati!$AD:$AD,MATCH($B85,Date_unitati!$B:$B,0))),"-")</f>
        <v>5.0090909090909097</v>
      </c>
      <c r="J85" s="10">
        <f>IFERROR(IF(ISBLANK(INDEX(Date_unitati!$AE:$AE,MATCH($B85,Date_unitati!$B:$B,0))),"-",INDEX(Date_unitati!$AE:$AE,MATCH($B85,Date_unitati!$B:$B,0))),"-")</f>
        <v>4.8441176470588196</v>
      </c>
      <c r="K85" s="10">
        <f>IFERROR(IF(ISBLANK(INDEX(Date_unitati!$AF:$AF,MATCH($B85,Date_unitati!$B:$B,0))),"-",INDEX(Date_unitati!$AF:$AF,MATCH($B85,Date_unitati!$B:$B,0))),"-")</f>
        <v>4.6031250000000004</v>
      </c>
      <c r="L85" s="10">
        <f t="shared" si="2"/>
        <v>-2.14</v>
      </c>
    </row>
    <row r="86" spans="1:12" x14ac:dyDescent="0.2">
      <c r="A86" s="15">
        <v>83</v>
      </c>
      <c r="B86" s="16" t="s">
        <v>188</v>
      </c>
      <c r="C86" s="16" t="s">
        <v>189</v>
      </c>
      <c r="D86" s="15" t="s">
        <v>76</v>
      </c>
      <c r="E86" s="10">
        <f>IFERROR(IF(ISBLANK(INDEX(Date_unitati!$Z:$Z,MATCH($B86,Date_unitati!$B:$B,0))),"-",INDEX(Date_unitati!$Z:$Z,MATCH($B86,Date_unitati!$B:$B,0))),"-")</f>
        <v>5.6343750000000004</v>
      </c>
      <c r="F86" s="10">
        <f>IFERROR(IF(ISBLANK(INDEX(Date_unitati!$AA:$AA,MATCH($B86,Date_unitati!$B:$B,0))),"-",INDEX(Date_unitati!$AA:$AA,MATCH($B86,Date_unitati!$B:$B,0))),"-")</f>
        <v>4.6900000000000004</v>
      </c>
      <c r="G86" s="10">
        <f>IFERROR(IF(ISBLANK(INDEX(Date_unitati!$AB:$AB,MATCH($B86,Date_unitati!$B:$B,0))),"-",INDEX(Date_unitati!$AB:$AB,MATCH($B86,Date_unitati!$B:$B,0))),"-")</f>
        <v>6.6666666666666696</v>
      </c>
      <c r="H86" s="10">
        <f>IFERROR(IF(ISBLANK(INDEX(Date_unitati!$AC:$AC,MATCH($B86,Date_unitati!$B:$B,0))),"-",INDEX(Date_unitati!$AC:$AC,MATCH($B86,Date_unitati!$B:$B,0))),"-")</f>
        <v>5.3857142857142897</v>
      </c>
      <c r="I86" s="10">
        <f>IFERROR(IF(ISBLANK(INDEX(Date_unitati!$AD:$AD,MATCH($B86,Date_unitati!$B:$B,0))),"-",INDEX(Date_unitati!$AD:$AD,MATCH($B86,Date_unitati!$B:$B,0))),"-")</f>
        <v>5.0750000000000002</v>
      </c>
      <c r="J86" s="10">
        <f>IFERROR(IF(ISBLANK(INDEX(Date_unitati!$AE:$AE,MATCH($B86,Date_unitati!$B:$B,0))),"-",INDEX(Date_unitati!$AE:$AE,MATCH($B86,Date_unitati!$B:$B,0))),"-")</f>
        <v>4.3107142857142904</v>
      </c>
      <c r="K86" s="10">
        <f>IFERROR(IF(ISBLANK(INDEX(Date_unitati!$AF:$AF,MATCH($B86,Date_unitati!$B:$B,0))),"-",INDEX(Date_unitati!$AF:$AF,MATCH($B86,Date_unitati!$B:$B,0))),"-")</f>
        <v>4.5999999999999996</v>
      </c>
      <c r="L86" s="10">
        <f t="shared" si="2"/>
        <v>-1.03</v>
      </c>
    </row>
    <row r="87" spans="1:12" x14ac:dyDescent="0.2">
      <c r="A87" s="15">
        <v>84</v>
      </c>
      <c r="B87" s="16" t="s">
        <v>81</v>
      </c>
      <c r="C87" s="16" t="s">
        <v>82</v>
      </c>
      <c r="D87" s="15" t="s">
        <v>76</v>
      </c>
      <c r="E87" s="10">
        <f>IFERROR(IF(ISBLANK(INDEX(Date_unitati!$Z:$Z,MATCH($B87,Date_unitati!$B:$B,0))),"-",INDEX(Date_unitati!$Z:$Z,MATCH($B87,Date_unitati!$B:$B,0))),"-")</f>
        <v>4.2625000000000002</v>
      </c>
      <c r="F87" s="10">
        <f>IFERROR(IF(ISBLANK(INDEX(Date_unitati!$AA:$AA,MATCH($B87,Date_unitati!$B:$B,0))),"-",INDEX(Date_unitati!$AA:$AA,MATCH($B87,Date_unitati!$B:$B,0))),"-")</f>
        <v>5.0274999999999999</v>
      </c>
      <c r="G87" s="10">
        <f>IFERROR(IF(ISBLANK(INDEX(Date_unitati!$AB:$AB,MATCH($B87,Date_unitati!$B:$B,0))),"-",INDEX(Date_unitati!$AB:$AB,MATCH($B87,Date_unitati!$B:$B,0))),"-")</f>
        <v>5.3062500000000004</v>
      </c>
      <c r="H87" s="10">
        <f>IFERROR(IF(ISBLANK(INDEX(Date_unitati!$AC:$AC,MATCH($B87,Date_unitati!$B:$B,0))),"-",INDEX(Date_unitati!$AC:$AC,MATCH($B87,Date_unitati!$B:$B,0))),"-")</f>
        <v>5.6910714285714299</v>
      </c>
      <c r="I87" s="10">
        <f>IFERROR(IF(ISBLANK(INDEX(Date_unitati!$AD:$AD,MATCH($B87,Date_unitati!$B:$B,0))),"-",INDEX(Date_unitati!$AD:$AD,MATCH($B87,Date_unitati!$B:$B,0))),"-")</f>
        <v>5.1239999999999997</v>
      </c>
      <c r="J87" s="10">
        <f>IFERROR(IF(ISBLANK(INDEX(Date_unitati!$AE:$AE,MATCH($B87,Date_unitati!$B:$B,0))),"-",INDEX(Date_unitati!$AE:$AE,MATCH($B87,Date_unitati!$B:$B,0))),"-")</f>
        <v>4.7473684210526299</v>
      </c>
      <c r="K87" s="10">
        <f>IFERROR(IF(ISBLANK(INDEX(Date_unitati!$AF:$AF,MATCH($B87,Date_unitati!$B:$B,0))),"-",INDEX(Date_unitati!$AF:$AF,MATCH($B87,Date_unitati!$B:$B,0))),"-")</f>
        <v>4.5714285714285703</v>
      </c>
      <c r="L87" s="10">
        <f t="shared" si="2"/>
        <v>0.31</v>
      </c>
    </row>
    <row r="88" spans="1:12" x14ac:dyDescent="0.2">
      <c r="A88" s="15">
        <v>85</v>
      </c>
      <c r="B88" s="16" t="s">
        <v>174</v>
      </c>
      <c r="C88" s="16" t="s">
        <v>175</v>
      </c>
      <c r="D88" s="15" t="s">
        <v>76</v>
      </c>
      <c r="E88" s="10">
        <f>IFERROR(IF(ISBLANK(INDEX(Date_unitati!$Z:$Z,MATCH($B88,Date_unitati!$B:$B,0))),"-",INDEX(Date_unitati!$Z:$Z,MATCH($B88,Date_unitati!$B:$B,0))),"-")</f>
        <v>5.35</v>
      </c>
      <c r="F88" s="10">
        <f>IFERROR(IF(ISBLANK(INDEX(Date_unitati!$AA:$AA,MATCH($B88,Date_unitati!$B:$B,0))),"-",INDEX(Date_unitati!$AA:$AA,MATCH($B88,Date_unitati!$B:$B,0))),"-")</f>
        <v>5.4833333333333298</v>
      </c>
      <c r="G88" s="10">
        <f>IFERROR(IF(ISBLANK(INDEX(Date_unitati!$AB:$AB,MATCH($B88,Date_unitati!$B:$B,0))),"-",INDEX(Date_unitati!$AB:$AB,MATCH($B88,Date_unitati!$B:$B,0))),"-")</f>
        <v>4.7750000000000004</v>
      </c>
      <c r="H88" s="10">
        <f>IFERROR(IF(ISBLANK(INDEX(Date_unitati!$AC:$AC,MATCH($B88,Date_unitati!$B:$B,0))),"-",INDEX(Date_unitati!$AC:$AC,MATCH($B88,Date_unitati!$B:$B,0))),"-")</f>
        <v>6.8388888888888903</v>
      </c>
      <c r="I88" s="10">
        <f>IFERROR(IF(ISBLANK(INDEX(Date_unitati!$AD:$AD,MATCH($B88,Date_unitati!$B:$B,0))),"-",INDEX(Date_unitati!$AD:$AD,MATCH($B88,Date_unitati!$B:$B,0))),"-")</f>
        <v>5.0750000000000002</v>
      </c>
      <c r="J88" s="10">
        <f>IFERROR(IF(ISBLANK(INDEX(Date_unitati!$AE:$AE,MATCH($B88,Date_unitati!$B:$B,0))),"-",INDEX(Date_unitati!$AE:$AE,MATCH($B88,Date_unitati!$B:$B,0))),"-")</f>
        <v>5.375</v>
      </c>
      <c r="K88" s="10">
        <f>IFERROR(IF(ISBLANK(INDEX(Date_unitati!$AF:$AF,MATCH($B88,Date_unitati!$B:$B,0))),"-",INDEX(Date_unitati!$AF:$AF,MATCH($B88,Date_unitati!$B:$B,0))),"-")</f>
        <v>4.5681818181818201</v>
      </c>
      <c r="L88" s="10">
        <f t="shared" si="2"/>
        <v>-0.78</v>
      </c>
    </row>
    <row r="89" spans="1:12" x14ac:dyDescent="0.2">
      <c r="A89" s="15">
        <v>86</v>
      </c>
      <c r="B89" s="16" t="s">
        <v>156</v>
      </c>
      <c r="C89" s="16" t="s">
        <v>157</v>
      </c>
      <c r="D89" s="15" t="s">
        <v>76</v>
      </c>
      <c r="E89" s="10">
        <f>IFERROR(IF(ISBLANK(INDEX(Date_unitati!$Z:$Z,MATCH($B89,Date_unitati!$B:$B,0))),"-",INDEX(Date_unitati!$Z:$Z,MATCH($B89,Date_unitati!$B:$B,0))),"-")</f>
        <v>4.6444444444444404</v>
      </c>
      <c r="F89" s="10">
        <f>IFERROR(IF(ISBLANK(INDEX(Date_unitati!$AA:$AA,MATCH($B89,Date_unitati!$B:$B,0))),"-",INDEX(Date_unitati!$AA:$AA,MATCH($B89,Date_unitati!$B:$B,0))),"-")</f>
        <v>3.15</v>
      </c>
      <c r="G89" s="10">
        <f>IFERROR(IF(ISBLANK(INDEX(Date_unitati!$AB:$AB,MATCH($B89,Date_unitati!$B:$B,0))),"-",INDEX(Date_unitati!$AB:$AB,MATCH($B89,Date_unitati!$B:$B,0))),"-")</f>
        <v>5.68333333333333</v>
      </c>
      <c r="H89" s="10">
        <f>IFERROR(IF(ISBLANK(INDEX(Date_unitati!$AC:$AC,MATCH($B89,Date_unitati!$B:$B,0))),"-",INDEX(Date_unitati!$AC:$AC,MATCH($B89,Date_unitati!$B:$B,0))),"-")</f>
        <v>4.7357142857142902</v>
      </c>
      <c r="I89" s="10">
        <f>IFERROR(IF(ISBLANK(INDEX(Date_unitati!$AD:$AD,MATCH($B89,Date_unitati!$B:$B,0))),"-",INDEX(Date_unitati!$AD:$AD,MATCH($B89,Date_unitati!$B:$B,0))),"-")</f>
        <v>3.4</v>
      </c>
      <c r="J89" s="10">
        <f>IFERROR(IF(ISBLANK(INDEX(Date_unitati!$AE:$AE,MATCH($B89,Date_unitati!$B:$B,0))),"-",INDEX(Date_unitati!$AE:$AE,MATCH($B89,Date_unitati!$B:$B,0))),"-")</f>
        <v>6.29285714285714</v>
      </c>
      <c r="K89" s="10">
        <f>IFERROR(IF(ISBLANK(INDEX(Date_unitati!$AF:$AF,MATCH($B89,Date_unitati!$B:$B,0))),"-",INDEX(Date_unitati!$AF:$AF,MATCH($B89,Date_unitati!$B:$B,0))),"-")</f>
        <v>4.5625</v>
      </c>
      <c r="L89" s="10">
        <f t="shared" si="2"/>
        <v>-0.08</v>
      </c>
    </row>
    <row r="90" spans="1:12" x14ac:dyDescent="0.2">
      <c r="A90" s="15">
        <v>87</v>
      </c>
      <c r="B90" s="16" t="s">
        <v>163</v>
      </c>
      <c r="C90" s="16" t="s">
        <v>164</v>
      </c>
      <c r="D90" s="15" t="s">
        <v>76</v>
      </c>
      <c r="E90" s="10">
        <f>IFERROR(IF(ISBLANK(INDEX(Date_unitati!$Z:$Z,MATCH($B90,Date_unitati!$B:$B,0))),"-",INDEX(Date_unitati!$Z:$Z,MATCH($B90,Date_unitati!$B:$B,0))),"-")</f>
        <v>4.6590909090909101</v>
      </c>
      <c r="F90" s="10">
        <f>IFERROR(IF(ISBLANK(INDEX(Date_unitati!$AA:$AA,MATCH($B90,Date_unitati!$B:$B,0))),"-",INDEX(Date_unitati!$AA:$AA,MATCH($B90,Date_unitati!$B:$B,0))),"-")</f>
        <v>4.1666666666666696</v>
      </c>
      <c r="G90" s="10">
        <f>IFERROR(IF(ISBLANK(INDEX(Date_unitati!$AB:$AB,MATCH($B90,Date_unitati!$B:$B,0))),"-",INDEX(Date_unitati!$AB:$AB,MATCH($B90,Date_unitati!$B:$B,0))),"-")</f>
        <v>5.2605263157894697</v>
      </c>
      <c r="H90" s="10">
        <f>IFERROR(IF(ISBLANK(INDEX(Date_unitati!$AC:$AC,MATCH($B90,Date_unitati!$B:$B,0))),"-",INDEX(Date_unitati!$AC:$AC,MATCH($B90,Date_unitati!$B:$B,0))),"-")</f>
        <v>4.9820000000000002</v>
      </c>
      <c r="I90" s="10">
        <f>IFERROR(IF(ISBLANK(INDEX(Date_unitati!$AD:$AD,MATCH($B90,Date_unitati!$B:$B,0))),"-",INDEX(Date_unitati!$AD:$AD,MATCH($B90,Date_unitati!$B:$B,0))),"-")</f>
        <v>4.3848837209302296</v>
      </c>
      <c r="J90" s="10">
        <f>IFERROR(IF(ISBLANK(INDEX(Date_unitati!$AE:$AE,MATCH($B90,Date_unitati!$B:$B,0))),"-",INDEX(Date_unitati!$AE:$AE,MATCH($B90,Date_unitati!$B:$B,0))),"-")</f>
        <v>4.96976744186047</v>
      </c>
      <c r="K90" s="10">
        <f>IFERROR(IF(ISBLANK(INDEX(Date_unitati!$AF:$AF,MATCH($B90,Date_unitati!$B:$B,0))),"-",INDEX(Date_unitati!$AF:$AF,MATCH($B90,Date_unitati!$B:$B,0))),"-")</f>
        <v>4.51145833333333</v>
      </c>
      <c r="L90" s="10">
        <f t="shared" si="2"/>
        <v>-0.15</v>
      </c>
    </row>
    <row r="91" spans="1:12" x14ac:dyDescent="0.2">
      <c r="A91" s="15">
        <v>88</v>
      </c>
      <c r="B91" s="16" t="s">
        <v>78</v>
      </c>
      <c r="C91" s="16" t="s">
        <v>66</v>
      </c>
      <c r="D91" s="15" t="s">
        <v>64</v>
      </c>
      <c r="E91" s="10">
        <f>IFERROR(IF(ISBLANK(INDEX(Date_unitati!$Z:$Z,MATCH($B91,Date_unitati!$B:$B,0))),"-",INDEX(Date_unitati!$Z:$Z,MATCH($B91,Date_unitati!$B:$B,0))),"-")</f>
        <v>4.7466666666666697</v>
      </c>
      <c r="F91" s="10">
        <f>IFERROR(IF(ISBLANK(INDEX(Date_unitati!$AA:$AA,MATCH($B91,Date_unitati!$B:$B,0))),"-",INDEX(Date_unitati!$AA:$AA,MATCH($B91,Date_unitati!$B:$B,0))),"-")</f>
        <v>4.5040540540540599</v>
      </c>
      <c r="G91" s="10">
        <f>IFERROR(IF(ISBLANK(INDEX(Date_unitati!$AB:$AB,MATCH($B91,Date_unitati!$B:$B,0))),"-",INDEX(Date_unitati!$AB:$AB,MATCH($B91,Date_unitati!$B:$B,0))),"-")</f>
        <v>4.4228571428571399</v>
      </c>
      <c r="H91" s="10">
        <f>IFERROR(IF(ISBLANK(INDEX(Date_unitati!$AC:$AC,MATCH($B91,Date_unitati!$B:$B,0))),"-",INDEX(Date_unitati!$AC:$AC,MATCH($B91,Date_unitati!$B:$B,0))),"-")</f>
        <v>5.0790322580645197</v>
      </c>
      <c r="I91" s="10">
        <f>IFERROR(IF(ISBLANK(INDEX(Date_unitati!$AD:$AD,MATCH($B91,Date_unitati!$B:$B,0))),"-",INDEX(Date_unitati!$AD:$AD,MATCH($B91,Date_unitati!$B:$B,0))),"-")</f>
        <v>4.2679999999999998</v>
      </c>
      <c r="J91" s="10">
        <f>IFERROR(IF(ISBLANK(INDEX(Date_unitati!$AE:$AE,MATCH($B91,Date_unitati!$B:$B,0))),"-",INDEX(Date_unitati!$AE:$AE,MATCH($B91,Date_unitati!$B:$B,0))),"-")</f>
        <v>5.0973684210526304</v>
      </c>
      <c r="K91" s="10">
        <f>IFERROR(IF(ISBLANK(INDEX(Date_unitati!$AF:$AF,MATCH($B91,Date_unitati!$B:$B,0))),"-",INDEX(Date_unitati!$AF:$AF,MATCH($B91,Date_unitati!$B:$B,0))),"-")</f>
        <v>4.49444444444444</v>
      </c>
      <c r="L91" s="10">
        <f t="shared" si="2"/>
        <v>-0.25</v>
      </c>
    </row>
    <row r="92" spans="1:12" x14ac:dyDescent="0.2">
      <c r="A92" s="15">
        <v>89</v>
      </c>
      <c r="B92" s="16" t="s">
        <v>255</v>
      </c>
      <c r="C92" s="16" t="s">
        <v>256</v>
      </c>
      <c r="D92" s="15" t="s">
        <v>76</v>
      </c>
      <c r="E92" s="10">
        <f>IFERROR(IF(ISBLANK(INDEX(Date_unitati!$Z:$Z,MATCH($B92,Date_unitati!$B:$B,0))),"-",INDEX(Date_unitati!$Z:$Z,MATCH($B92,Date_unitati!$B:$B,0))),"-")</f>
        <v>4.82</v>
      </c>
      <c r="F92" s="10">
        <f>IFERROR(IF(ISBLANK(INDEX(Date_unitati!$AA:$AA,MATCH($B92,Date_unitati!$B:$B,0))),"-",INDEX(Date_unitati!$AA:$AA,MATCH($B92,Date_unitati!$B:$B,0))),"-")</f>
        <v>5.1964285714285703</v>
      </c>
      <c r="G92" s="10">
        <f>IFERROR(IF(ISBLANK(INDEX(Date_unitati!$AB:$AB,MATCH($B92,Date_unitati!$B:$B,0))),"-",INDEX(Date_unitati!$AB:$AB,MATCH($B92,Date_unitati!$B:$B,0))),"-")</f>
        <v>5.4347826086956497</v>
      </c>
      <c r="H92" s="10">
        <f>IFERROR(IF(ISBLANK(INDEX(Date_unitati!$AC:$AC,MATCH($B92,Date_unitati!$B:$B,0))),"-",INDEX(Date_unitati!$AC:$AC,MATCH($B92,Date_unitati!$B:$B,0))),"-")</f>
        <v>4.28857142857143</v>
      </c>
      <c r="I92" s="10">
        <f>IFERROR(IF(ISBLANK(INDEX(Date_unitati!$AD:$AD,MATCH($B92,Date_unitati!$B:$B,0))),"-",INDEX(Date_unitati!$AD:$AD,MATCH($B92,Date_unitati!$B:$B,0))),"-")</f>
        <v>4.4327586206896603</v>
      </c>
      <c r="J92" s="10">
        <f>IFERROR(IF(ISBLANK(INDEX(Date_unitati!$AE:$AE,MATCH($B92,Date_unitati!$B:$B,0))),"-",INDEX(Date_unitati!$AE:$AE,MATCH($B92,Date_unitati!$B:$B,0))),"-")</f>
        <v>5.55</v>
      </c>
      <c r="K92" s="10">
        <f>IFERROR(IF(ISBLANK(INDEX(Date_unitati!$AF:$AF,MATCH($B92,Date_unitati!$B:$B,0))),"-",INDEX(Date_unitati!$AF:$AF,MATCH($B92,Date_unitati!$B:$B,0))),"-")</f>
        <v>4.45</v>
      </c>
      <c r="L92" s="10">
        <f t="shared" si="2"/>
        <v>-0.37</v>
      </c>
    </row>
    <row r="93" spans="1:12" x14ac:dyDescent="0.2">
      <c r="A93" s="15">
        <v>90</v>
      </c>
      <c r="B93" s="16" t="s">
        <v>123</v>
      </c>
      <c r="C93" s="16" t="s">
        <v>124</v>
      </c>
      <c r="D93" s="15" t="s">
        <v>76</v>
      </c>
      <c r="E93" s="10">
        <f>IFERROR(IF(ISBLANK(INDEX(Date_unitati!$Z:$Z,MATCH($B93,Date_unitati!$B:$B,0))),"-",INDEX(Date_unitati!$Z:$Z,MATCH($B93,Date_unitati!$B:$B,0))),"-")</f>
        <v>6.4166666666666696</v>
      </c>
      <c r="F93" s="10">
        <f>IFERROR(IF(ISBLANK(INDEX(Date_unitati!$AA:$AA,MATCH($B93,Date_unitati!$B:$B,0))),"-",INDEX(Date_unitati!$AA:$AA,MATCH($B93,Date_unitati!$B:$B,0))),"-")</f>
        <v>4.5588235294117601</v>
      </c>
      <c r="G93" s="10">
        <f>IFERROR(IF(ISBLANK(INDEX(Date_unitati!$AB:$AB,MATCH($B93,Date_unitati!$B:$B,0))),"-",INDEX(Date_unitati!$AB:$AB,MATCH($B93,Date_unitati!$B:$B,0))),"-")</f>
        <v>4.8025000000000002</v>
      </c>
      <c r="H93" s="10">
        <f>IFERROR(IF(ISBLANK(INDEX(Date_unitati!$AC:$AC,MATCH($B93,Date_unitati!$B:$B,0))),"-",INDEX(Date_unitati!$AC:$AC,MATCH($B93,Date_unitati!$B:$B,0))),"-")</f>
        <v>5.5133333333333301</v>
      </c>
      <c r="I93" s="10">
        <f>IFERROR(IF(ISBLANK(INDEX(Date_unitati!$AD:$AD,MATCH($B93,Date_unitati!$B:$B,0))),"-",INDEX(Date_unitati!$AD:$AD,MATCH($B93,Date_unitati!$B:$B,0))),"-")</f>
        <v>3.4357142857142899</v>
      </c>
      <c r="J93" s="10">
        <f>IFERROR(IF(ISBLANK(INDEX(Date_unitati!$AE:$AE,MATCH($B93,Date_unitati!$B:$B,0))),"-",INDEX(Date_unitati!$AE:$AE,MATCH($B93,Date_unitati!$B:$B,0))),"-")</f>
        <v>5.5861111111111104</v>
      </c>
      <c r="K93" s="10">
        <f>IFERROR(IF(ISBLANK(INDEX(Date_unitati!$AF:$AF,MATCH($B93,Date_unitati!$B:$B,0))),"-",INDEX(Date_unitati!$AF:$AF,MATCH($B93,Date_unitati!$B:$B,0))),"-")</f>
        <v>4.4124999999999996</v>
      </c>
      <c r="L93" s="10">
        <f t="shared" si="2"/>
        <v>-2</v>
      </c>
    </row>
    <row r="94" spans="1:12" x14ac:dyDescent="0.2">
      <c r="A94" s="15">
        <v>91</v>
      </c>
      <c r="B94" s="16" t="s">
        <v>216</v>
      </c>
      <c r="C94" s="16" t="s">
        <v>217</v>
      </c>
      <c r="D94" s="15" t="s">
        <v>76</v>
      </c>
      <c r="E94" s="10">
        <f>IFERROR(IF(ISBLANK(INDEX(Date_unitati!$Z:$Z,MATCH($B94,Date_unitati!$B:$B,0))),"-",INDEX(Date_unitati!$Z:$Z,MATCH($B94,Date_unitati!$B:$B,0))),"-")</f>
        <v>4.2214285714285698</v>
      </c>
      <c r="F94" s="10">
        <f>IFERROR(IF(ISBLANK(INDEX(Date_unitati!$AA:$AA,MATCH($B94,Date_unitati!$B:$B,0))),"-",INDEX(Date_unitati!$AA:$AA,MATCH($B94,Date_unitati!$B:$B,0))),"-")</f>
        <v>4</v>
      </c>
      <c r="G94" s="10">
        <f>IFERROR(IF(ISBLANK(INDEX(Date_unitati!$AB:$AB,MATCH($B94,Date_unitati!$B:$B,0))),"-",INDEX(Date_unitati!$AB:$AB,MATCH($B94,Date_unitati!$B:$B,0))),"-")</f>
        <v>5.53</v>
      </c>
      <c r="H94" s="10">
        <f>IFERROR(IF(ISBLANK(INDEX(Date_unitati!$AC:$AC,MATCH($B94,Date_unitati!$B:$B,0))),"-",INDEX(Date_unitati!$AC:$AC,MATCH($B94,Date_unitati!$B:$B,0))),"-")</f>
        <v>5.3285714285714301</v>
      </c>
      <c r="I94" s="10">
        <f>IFERROR(IF(ISBLANK(INDEX(Date_unitati!$AD:$AD,MATCH($B94,Date_unitati!$B:$B,0))),"-",INDEX(Date_unitati!$AD:$AD,MATCH($B94,Date_unitati!$B:$B,0))),"-")</f>
        <v>5.1687500000000002</v>
      </c>
      <c r="J94" s="10">
        <f>IFERROR(IF(ISBLANK(INDEX(Date_unitati!$AE:$AE,MATCH($B94,Date_unitati!$B:$B,0))),"-",INDEX(Date_unitati!$AE:$AE,MATCH($B94,Date_unitati!$B:$B,0))),"-")</f>
        <v>5.39</v>
      </c>
      <c r="K94" s="10">
        <f>IFERROR(IF(ISBLANK(INDEX(Date_unitati!$AF:$AF,MATCH($B94,Date_unitati!$B:$B,0))),"-",INDEX(Date_unitati!$AF:$AF,MATCH($B94,Date_unitati!$B:$B,0))),"-")</f>
        <v>4.41</v>
      </c>
      <c r="L94" s="10">
        <f t="shared" si="2"/>
        <v>0.19</v>
      </c>
    </row>
    <row r="95" spans="1:12" x14ac:dyDescent="0.2">
      <c r="A95" s="15">
        <v>92</v>
      </c>
      <c r="B95" s="16" t="s">
        <v>224</v>
      </c>
      <c r="C95" s="16" t="s">
        <v>225</v>
      </c>
      <c r="D95" s="15" t="s">
        <v>76</v>
      </c>
      <c r="E95" s="10">
        <f>IFERROR(IF(ISBLANK(INDEX(Date_unitati!$Z:$Z,MATCH($B95,Date_unitati!$B:$B,0))),"-",INDEX(Date_unitati!$Z:$Z,MATCH($B95,Date_unitati!$B:$B,0))),"-")</f>
        <v>6.2750000000000004</v>
      </c>
      <c r="F95" s="10" t="str">
        <f>IFERROR(IF(ISBLANK(INDEX(Date_unitati!$AA:$AA,MATCH($B95,Date_unitati!$B:$B,0))),"-",INDEX(Date_unitati!$AA:$AA,MATCH($B95,Date_unitati!$B:$B,0))),"-")</f>
        <v>-</v>
      </c>
      <c r="G95" s="10">
        <f>IFERROR(IF(ISBLANK(INDEX(Date_unitati!$AB:$AB,MATCH($B95,Date_unitati!$B:$B,0))),"-",INDEX(Date_unitati!$AB:$AB,MATCH($B95,Date_unitati!$B:$B,0))),"-")</f>
        <v>4.9000000000000004</v>
      </c>
      <c r="H95" s="10">
        <f>IFERROR(IF(ISBLANK(INDEX(Date_unitati!$AC:$AC,MATCH($B95,Date_unitati!$B:$B,0))),"-",INDEX(Date_unitati!$AC:$AC,MATCH($B95,Date_unitati!$B:$B,0))),"-")</f>
        <v>4.4124999999999996</v>
      </c>
      <c r="I95" s="10">
        <f>IFERROR(IF(ISBLANK(INDEX(Date_unitati!$AD:$AD,MATCH($B95,Date_unitati!$B:$B,0))),"-",INDEX(Date_unitati!$AD:$AD,MATCH($B95,Date_unitati!$B:$B,0))),"-")</f>
        <v>4.43333333333333</v>
      </c>
      <c r="J95" s="10">
        <f>IFERROR(IF(ISBLANK(INDEX(Date_unitati!$AE:$AE,MATCH($B95,Date_unitati!$B:$B,0))),"-",INDEX(Date_unitati!$AE:$AE,MATCH($B95,Date_unitati!$B:$B,0))),"-")</f>
        <v>5.96</v>
      </c>
      <c r="K95" s="10">
        <f>IFERROR(IF(ISBLANK(INDEX(Date_unitati!$AF:$AF,MATCH($B95,Date_unitati!$B:$B,0))),"-",INDEX(Date_unitati!$AF:$AF,MATCH($B95,Date_unitati!$B:$B,0))),"-")</f>
        <v>4.3954545454545499</v>
      </c>
      <c r="L95" s="10">
        <f t="shared" si="2"/>
        <v>-1.88</v>
      </c>
    </row>
    <row r="96" spans="1:12" x14ac:dyDescent="0.2">
      <c r="A96" s="15">
        <v>93</v>
      </c>
      <c r="B96" s="16" t="s">
        <v>158</v>
      </c>
      <c r="C96" s="16" t="s">
        <v>103</v>
      </c>
      <c r="D96" s="15" t="s">
        <v>64</v>
      </c>
      <c r="E96" s="10">
        <f>IFERROR(IF(ISBLANK(INDEX(Date_unitati!$Z:$Z,MATCH($B96,Date_unitati!$B:$B,0))),"-",INDEX(Date_unitati!$Z:$Z,MATCH($B96,Date_unitati!$B:$B,0))),"-")</f>
        <v>4.25322580645161</v>
      </c>
      <c r="F96" s="10">
        <f>IFERROR(IF(ISBLANK(INDEX(Date_unitati!$AA:$AA,MATCH($B96,Date_unitati!$B:$B,0))),"-",INDEX(Date_unitati!$AA:$AA,MATCH($B96,Date_unitati!$B:$B,0))),"-")</f>
        <v>4.4468750000000004</v>
      </c>
      <c r="G96" s="10">
        <f>IFERROR(IF(ISBLANK(INDEX(Date_unitati!$AB:$AB,MATCH($B96,Date_unitati!$B:$B,0))),"-",INDEX(Date_unitati!$AB:$AB,MATCH($B96,Date_unitati!$B:$B,0))),"-")</f>
        <v>5.03571428571429</v>
      </c>
      <c r="H96" s="10">
        <f>IFERROR(IF(ISBLANK(INDEX(Date_unitati!$AC:$AC,MATCH($B96,Date_unitati!$B:$B,0))),"-",INDEX(Date_unitati!$AC:$AC,MATCH($B96,Date_unitati!$B:$B,0))),"-")</f>
        <v>4.2423076923076897</v>
      </c>
      <c r="I96" s="10">
        <f>IFERROR(IF(ISBLANK(INDEX(Date_unitati!$AD:$AD,MATCH($B96,Date_unitati!$B:$B,0))),"-",INDEX(Date_unitati!$AD:$AD,MATCH($B96,Date_unitati!$B:$B,0))),"-")</f>
        <v>4.5863636363636404</v>
      </c>
      <c r="J96" s="10">
        <f>IFERROR(IF(ISBLANK(INDEX(Date_unitati!$AE:$AE,MATCH($B96,Date_unitati!$B:$B,0))),"-",INDEX(Date_unitati!$AE:$AE,MATCH($B96,Date_unitati!$B:$B,0))),"-")</f>
        <v>5.0314814814814799</v>
      </c>
      <c r="K96" s="10">
        <f>IFERROR(IF(ISBLANK(INDEX(Date_unitati!$AF:$AF,MATCH($B96,Date_unitati!$B:$B,0))),"-",INDEX(Date_unitati!$AF:$AF,MATCH($B96,Date_unitati!$B:$B,0))),"-")</f>
        <v>4.3484848484848504</v>
      </c>
      <c r="L96" s="10">
        <f t="shared" si="2"/>
        <v>0.1</v>
      </c>
    </row>
    <row r="97" spans="1:12" x14ac:dyDescent="0.2">
      <c r="A97" s="15">
        <v>94</v>
      </c>
      <c r="B97" s="16" t="s">
        <v>198</v>
      </c>
      <c r="C97" s="16" t="s">
        <v>199</v>
      </c>
      <c r="D97" s="15" t="s">
        <v>76</v>
      </c>
      <c r="E97" s="10">
        <f>IFERROR(IF(ISBLANK(INDEX(Date_unitati!$Z:$Z,MATCH($B97,Date_unitati!$B:$B,0))),"-",INDEX(Date_unitati!$Z:$Z,MATCH($B97,Date_unitati!$B:$B,0))),"-")</f>
        <v>4.55</v>
      </c>
      <c r="F97" s="10">
        <f>IFERROR(IF(ISBLANK(INDEX(Date_unitati!$AA:$AA,MATCH($B97,Date_unitati!$B:$B,0))),"-",INDEX(Date_unitati!$AA:$AA,MATCH($B97,Date_unitati!$B:$B,0))),"-")</f>
        <v>3.6583333333333301</v>
      </c>
      <c r="G97" s="10">
        <f>IFERROR(IF(ISBLANK(INDEX(Date_unitati!$AB:$AB,MATCH($B97,Date_unitati!$B:$B,0))),"-",INDEX(Date_unitati!$AB:$AB,MATCH($B97,Date_unitati!$B:$B,0))),"-")</f>
        <v>5.5083333333333302</v>
      </c>
      <c r="H97" s="10">
        <f>IFERROR(IF(ISBLANK(INDEX(Date_unitati!$AC:$AC,MATCH($B97,Date_unitati!$B:$B,0))),"-",INDEX(Date_unitati!$AC:$AC,MATCH($B97,Date_unitati!$B:$B,0))),"-")</f>
        <v>5.43</v>
      </c>
      <c r="I97" s="10">
        <f>IFERROR(IF(ISBLANK(INDEX(Date_unitati!$AD:$AD,MATCH($B97,Date_unitati!$B:$B,0))),"-",INDEX(Date_unitati!$AD:$AD,MATCH($B97,Date_unitati!$B:$B,0))),"-")</f>
        <v>4.3812499999999996</v>
      </c>
      <c r="J97" s="10">
        <f>IFERROR(IF(ISBLANK(INDEX(Date_unitati!$AE:$AE,MATCH($B97,Date_unitati!$B:$B,0))),"-",INDEX(Date_unitati!$AE:$AE,MATCH($B97,Date_unitati!$B:$B,0))),"-")</f>
        <v>4.5999999999999996</v>
      </c>
      <c r="K97" s="10">
        <f>IFERROR(IF(ISBLANK(INDEX(Date_unitati!$AF:$AF,MATCH($B97,Date_unitati!$B:$B,0))),"-",INDEX(Date_unitati!$AF:$AF,MATCH($B97,Date_unitati!$B:$B,0))),"-")</f>
        <v>4.3444444444444503</v>
      </c>
      <c r="L97" s="10">
        <f t="shared" si="2"/>
        <v>-0.21</v>
      </c>
    </row>
    <row r="98" spans="1:12" x14ac:dyDescent="0.2">
      <c r="A98" s="15">
        <v>95</v>
      </c>
      <c r="B98" s="16" t="s">
        <v>236</v>
      </c>
      <c r="C98" s="16" t="s">
        <v>91</v>
      </c>
      <c r="D98" s="15" t="s">
        <v>64</v>
      </c>
      <c r="E98" s="10">
        <f>IFERROR(IF(ISBLANK(INDEX(Date_unitati!$Z:$Z,MATCH($B98,Date_unitati!$B:$B,0))),"-",INDEX(Date_unitati!$Z:$Z,MATCH($B98,Date_unitati!$B:$B,0))),"-")</f>
        <v>4.2019230769230802</v>
      </c>
      <c r="F98" s="10">
        <f>IFERROR(IF(ISBLANK(INDEX(Date_unitati!$AA:$AA,MATCH($B98,Date_unitati!$B:$B,0))),"-",INDEX(Date_unitati!$AA:$AA,MATCH($B98,Date_unitati!$B:$B,0))),"-")</f>
        <v>5.07</v>
      </c>
      <c r="G98" s="10">
        <f>IFERROR(IF(ISBLANK(INDEX(Date_unitati!$AB:$AB,MATCH($B98,Date_unitati!$B:$B,0))),"-",INDEX(Date_unitati!$AB:$AB,MATCH($B98,Date_unitati!$B:$B,0))),"-")</f>
        <v>5.5043478260869598</v>
      </c>
      <c r="H98" s="10">
        <f>IFERROR(IF(ISBLANK(INDEX(Date_unitati!$AC:$AC,MATCH($B98,Date_unitati!$B:$B,0))),"-",INDEX(Date_unitati!$AC:$AC,MATCH($B98,Date_unitati!$B:$B,0))),"-")</f>
        <v>4.6227272727272704</v>
      </c>
      <c r="I98" s="10">
        <f>IFERROR(IF(ISBLANK(INDEX(Date_unitati!$AD:$AD,MATCH($B98,Date_unitati!$B:$B,0))),"-",INDEX(Date_unitati!$AD:$AD,MATCH($B98,Date_unitati!$B:$B,0))),"-")</f>
        <v>4.2540540540540599</v>
      </c>
      <c r="J98" s="10">
        <f>IFERROR(IF(ISBLANK(INDEX(Date_unitati!$AE:$AE,MATCH($B98,Date_unitati!$B:$B,0))),"-",INDEX(Date_unitati!$AE:$AE,MATCH($B98,Date_unitati!$B:$B,0))),"-")</f>
        <v>4.1619999999999999</v>
      </c>
      <c r="K98" s="10">
        <f>IFERROR(IF(ISBLANK(INDEX(Date_unitati!$AF:$AF,MATCH($B98,Date_unitati!$B:$B,0))),"-",INDEX(Date_unitati!$AF:$AF,MATCH($B98,Date_unitati!$B:$B,0))),"-")</f>
        <v>4.25</v>
      </c>
      <c r="L98" s="10">
        <f t="shared" si="2"/>
        <v>0.05</v>
      </c>
    </row>
    <row r="99" spans="1:12" x14ac:dyDescent="0.2">
      <c r="A99" s="15">
        <v>96</v>
      </c>
      <c r="B99" s="16" t="s">
        <v>172</v>
      </c>
      <c r="C99" s="16" t="s">
        <v>173</v>
      </c>
      <c r="D99" s="15" t="s">
        <v>76</v>
      </c>
      <c r="E99" s="10">
        <f>IFERROR(IF(ISBLANK(INDEX(Date_unitati!$Z:$Z,MATCH($B99,Date_unitati!$B:$B,0))),"-",INDEX(Date_unitati!$Z:$Z,MATCH($B99,Date_unitati!$B:$B,0))),"-")</f>
        <v>5.64</v>
      </c>
      <c r="F99" s="10">
        <f>IFERROR(IF(ISBLANK(INDEX(Date_unitati!$AA:$AA,MATCH($B99,Date_unitati!$B:$B,0))),"-",INDEX(Date_unitati!$AA:$AA,MATCH($B99,Date_unitati!$B:$B,0))),"-")</f>
        <v>6.0071428571428598</v>
      </c>
      <c r="G99" s="10">
        <f>IFERROR(IF(ISBLANK(INDEX(Date_unitati!$AB:$AB,MATCH($B99,Date_unitati!$B:$B,0))),"-",INDEX(Date_unitati!$AB:$AB,MATCH($B99,Date_unitati!$B:$B,0))),"-")</f>
        <v>4.69166666666667</v>
      </c>
      <c r="H99" s="10">
        <f>IFERROR(IF(ISBLANK(INDEX(Date_unitati!$AC:$AC,MATCH($B99,Date_unitati!$B:$B,0))),"-",INDEX(Date_unitati!$AC:$AC,MATCH($B99,Date_unitati!$B:$B,0))),"-")</f>
        <v>4.7750000000000004</v>
      </c>
      <c r="I99" s="10">
        <f>IFERROR(IF(ISBLANK(INDEX(Date_unitati!$AD:$AD,MATCH($B99,Date_unitati!$B:$B,0))),"-",INDEX(Date_unitati!$AD:$AD,MATCH($B99,Date_unitati!$B:$B,0))),"-")</f>
        <v>4.7</v>
      </c>
      <c r="J99" s="10">
        <f>IFERROR(IF(ISBLANK(INDEX(Date_unitati!$AE:$AE,MATCH($B99,Date_unitati!$B:$B,0))),"-",INDEX(Date_unitati!$AE:$AE,MATCH($B99,Date_unitati!$B:$B,0))),"-")</f>
        <v>4.9722222222222197</v>
      </c>
      <c r="K99" s="10">
        <f>IFERROR(IF(ISBLANK(INDEX(Date_unitati!$AF:$AF,MATCH($B99,Date_unitati!$B:$B,0))),"-",INDEX(Date_unitati!$AF:$AF,MATCH($B99,Date_unitati!$B:$B,0))),"-")</f>
        <v>4.1399999999999997</v>
      </c>
      <c r="L99" s="10">
        <f t="shared" si="2"/>
        <v>-1.5</v>
      </c>
    </row>
    <row r="100" spans="1:12" x14ac:dyDescent="0.2">
      <c r="A100" s="15">
        <v>97</v>
      </c>
      <c r="B100" s="16" t="s">
        <v>176</v>
      </c>
      <c r="C100" s="16" t="s">
        <v>177</v>
      </c>
      <c r="D100" s="15" t="s">
        <v>76</v>
      </c>
      <c r="E100" s="10">
        <f>IFERROR(IF(ISBLANK(INDEX(Date_unitati!$Z:$Z,MATCH($B100,Date_unitati!$B:$B,0))),"-",INDEX(Date_unitati!$Z:$Z,MATCH($B100,Date_unitati!$B:$B,0))),"-")</f>
        <v>4.5437500000000002</v>
      </c>
      <c r="F100" s="10">
        <f>IFERROR(IF(ISBLANK(INDEX(Date_unitati!$AA:$AA,MATCH($B100,Date_unitati!$B:$B,0))),"-",INDEX(Date_unitati!$AA:$AA,MATCH($B100,Date_unitati!$B:$B,0))),"-")</f>
        <v>4.8522727272727302</v>
      </c>
      <c r="G100" s="10">
        <f>IFERROR(IF(ISBLANK(INDEX(Date_unitati!$AB:$AB,MATCH($B100,Date_unitati!$B:$B,0))),"-",INDEX(Date_unitati!$AB:$AB,MATCH($B100,Date_unitati!$B:$B,0))),"-")</f>
        <v>4.8583333333333298</v>
      </c>
      <c r="H100" s="10">
        <f>IFERROR(IF(ISBLANK(INDEX(Date_unitati!$AC:$AC,MATCH($B100,Date_unitati!$B:$B,0))),"-",INDEX(Date_unitati!$AC:$AC,MATCH($B100,Date_unitati!$B:$B,0))),"-")</f>
        <v>4.2437500000000004</v>
      </c>
      <c r="I100" s="10">
        <f>IFERROR(IF(ISBLANK(INDEX(Date_unitati!$AD:$AD,MATCH($B100,Date_unitati!$B:$B,0))),"-",INDEX(Date_unitati!$AD:$AD,MATCH($B100,Date_unitati!$B:$B,0))),"-")</f>
        <v>3.99545454545455</v>
      </c>
      <c r="J100" s="10">
        <f>IFERROR(IF(ISBLANK(INDEX(Date_unitati!$AE:$AE,MATCH($B100,Date_unitati!$B:$B,0))),"-",INDEX(Date_unitati!$AE:$AE,MATCH($B100,Date_unitati!$B:$B,0))),"-")</f>
        <v>5.14230769230769</v>
      </c>
      <c r="K100" s="10">
        <f>IFERROR(IF(ISBLANK(INDEX(Date_unitati!$AF:$AF,MATCH($B100,Date_unitati!$B:$B,0))),"-",INDEX(Date_unitati!$AF:$AF,MATCH($B100,Date_unitati!$B:$B,0))),"-")</f>
        <v>4.0454545454545503</v>
      </c>
      <c r="L100" s="10">
        <f t="shared" ref="L100:L131" si="3">IFERROR(IF(OR(ISTEXT(E100),ISTEXT(K100)),"-",ROUND(K100-E100,2)),"-")</f>
        <v>-0.5</v>
      </c>
    </row>
    <row r="101" spans="1:12" x14ac:dyDescent="0.2">
      <c r="A101" s="15">
        <v>98</v>
      </c>
      <c r="B101" s="16" t="s">
        <v>251</v>
      </c>
      <c r="C101" s="16" t="s">
        <v>252</v>
      </c>
      <c r="D101" s="15" t="s">
        <v>76</v>
      </c>
      <c r="E101" s="10">
        <f>IFERROR(IF(ISBLANK(INDEX(Date_unitati!$Z:$Z,MATCH($B101,Date_unitati!$B:$B,0))),"-",INDEX(Date_unitati!$Z:$Z,MATCH($B101,Date_unitati!$B:$B,0))),"-")</f>
        <v>5.6176470588235299</v>
      </c>
      <c r="F101" s="10">
        <f>IFERROR(IF(ISBLANK(INDEX(Date_unitati!$AA:$AA,MATCH($B101,Date_unitati!$B:$B,0))),"-",INDEX(Date_unitati!$AA:$AA,MATCH($B101,Date_unitati!$B:$B,0))),"-")</f>
        <v>4.8305555555555602</v>
      </c>
      <c r="G101" s="10">
        <f>IFERROR(IF(ISBLANK(INDEX(Date_unitati!$AB:$AB,MATCH($B101,Date_unitati!$B:$B,0))),"-",INDEX(Date_unitati!$AB:$AB,MATCH($B101,Date_unitati!$B:$B,0))),"-")</f>
        <v>5.3211538461538499</v>
      </c>
      <c r="H101" s="10">
        <f>IFERROR(IF(ISBLANK(INDEX(Date_unitati!$AC:$AC,MATCH($B101,Date_unitati!$B:$B,0))),"-",INDEX(Date_unitati!$AC:$AC,MATCH($B101,Date_unitati!$B:$B,0))),"-")</f>
        <v>6.3973684210526303</v>
      </c>
      <c r="I101" s="10">
        <f>IFERROR(IF(ISBLANK(INDEX(Date_unitati!$AD:$AD,MATCH($B101,Date_unitati!$B:$B,0))),"-",INDEX(Date_unitati!$AD:$AD,MATCH($B101,Date_unitati!$B:$B,0))),"-")</f>
        <v>6.12083333333333</v>
      </c>
      <c r="J101" s="10">
        <f>IFERROR(IF(ISBLANK(INDEX(Date_unitati!$AE:$AE,MATCH($B101,Date_unitati!$B:$B,0))),"-",INDEX(Date_unitati!$AE:$AE,MATCH($B101,Date_unitati!$B:$B,0))),"-")</f>
        <v>5.24</v>
      </c>
      <c r="K101" s="10">
        <f>IFERROR(IF(ISBLANK(INDEX(Date_unitati!$AF:$AF,MATCH($B101,Date_unitati!$B:$B,0))),"-",INDEX(Date_unitati!$AF:$AF,MATCH($B101,Date_unitati!$B:$B,0))),"-")</f>
        <v>4</v>
      </c>
      <c r="L101" s="10">
        <f t="shared" si="3"/>
        <v>-1.62</v>
      </c>
    </row>
    <row r="102" spans="1:12" x14ac:dyDescent="0.2">
      <c r="A102" s="15">
        <v>99</v>
      </c>
      <c r="B102" s="16" t="s">
        <v>89</v>
      </c>
      <c r="C102" s="16" t="s">
        <v>63</v>
      </c>
      <c r="D102" s="15" t="s">
        <v>64</v>
      </c>
      <c r="E102" s="10" t="str">
        <f>IFERROR(IF(ISBLANK(INDEX(Date_unitati!$Z:$Z,MATCH($B102,Date_unitati!$B:$B,0))),"-",INDEX(Date_unitati!$Z:$Z,MATCH($B102,Date_unitati!$B:$B,0))),"-")</f>
        <v>-</v>
      </c>
      <c r="F102" s="10" t="str">
        <f>IFERROR(IF(ISBLANK(INDEX(Date_unitati!$AA:$AA,MATCH($B102,Date_unitati!$B:$B,0))),"-",INDEX(Date_unitati!$AA:$AA,MATCH($B102,Date_unitati!$B:$B,0))),"-")</f>
        <v>-</v>
      </c>
      <c r="G102" s="10" t="str">
        <f>IFERROR(IF(ISBLANK(INDEX(Date_unitati!$AB:$AB,MATCH($B102,Date_unitati!$B:$B,0))),"-",INDEX(Date_unitati!$AB:$AB,MATCH($B102,Date_unitati!$B:$B,0))),"-")</f>
        <v>-</v>
      </c>
      <c r="H102" s="10">
        <f>IFERROR(IF(ISBLANK(INDEX(Date_unitati!$AC:$AC,MATCH($B102,Date_unitati!$B:$B,0))),"-",INDEX(Date_unitati!$AC:$AC,MATCH($B102,Date_unitati!$B:$B,0))),"-")</f>
        <v>4.8433333333333302</v>
      </c>
      <c r="I102" s="10">
        <f>IFERROR(IF(ISBLANK(INDEX(Date_unitati!$AD:$AD,MATCH($B102,Date_unitati!$B:$B,0))),"-",INDEX(Date_unitati!$AD:$AD,MATCH($B102,Date_unitati!$B:$B,0))),"-")</f>
        <v>3.7050000000000001</v>
      </c>
      <c r="J102" s="10">
        <f>IFERROR(IF(ISBLANK(INDEX(Date_unitati!$AE:$AE,MATCH($B102,Date_unitati!$B:$B,0))),"-",INDEX(Date_unitati!$AE:$AE,MATCH($B102,Date_unitati!$B:$B,0))),"-")</f>
        <v>4.1392857142857098</v>
      </c>
      <c r="K102" s="10">
        <f>IFERROR(IF(ISBLANK(INDEX(Date_unitati!$AF:$AF,MATCH($B102,Date_unitati!$B:$B,0))),"-",INDEX(Date_unitati!$AF:$AF,MATCH($B102,Date_unitati!$B:$B,0))),"-")</f>
        <v>3.9812500000000002</v>
      </c>
      <c r="L102" s="10" t="str">
        <f t="shared" si="3"/>
        <v>-</v>
      </c>
    </row>
    <row r="103" spans="1:12" x14ac:dyDescent="0.2">
      <c r="A103" s="15">
        <v>100</v>
      </c>
      <c r="B103" s="16" t="s">
        <v>253</v>
      </c>
      <c r="C103" s="16" t="s">
        <v>254</v>
      </c>
      <c r="D103" s="15" t="s">
        <v>76</v>
      </c>
      <c r="E103" s="10">
        <f>IFERROR(IF(ISBLANK(INDEX(Date_unitati!$Z:$Z,MATCH($B103,Date_unitati!$B:$B,0))),"-",INDEX(Date_unitati!$Z:$Z,MATCH($B103,Date_unitati!$B:$B,0))),"-")</f>
        <v>6.35</v>
      </c>
      <c r="F103" s="10">
        <f>IFERROR(IF(ISBLANK(INDEX(Date_unitati!$AA:$AA,MATCH($B103,Date_unitati!$B:$B,0))),"-",INDEX(Date_unitati!$AA:$AA,MATCH($B103,Date_unitati!$B:$B,0))),"-")</f>
        <v>4.0250000000000004</v>
      </c>
      <c r="G103" s="10">
        <f>IFERROR(IF(ISBLANK(INDEX(Date_unitati!$AB:$AB,MATCH($B103,Date_unitati!$B:$B,0))),"-",INDEX(Date_unitati!$AB:$AB,MATCH($B103,Date_unitati!$B:$B,0))),"-")</f>
        <v>5.1285714285714299</v>
      </c>
      <c r="H103" s="10">
        <f>IFERROR(IF(ISBLANK(INDEX(Date_unitati!$AC:$AC,MATCH($B103,Date_unitati!$B:$B,0))),"-",INDEX(Date_unitati!$AC:$AC,MATCH($B103,Date_unitati!$B:$B,0))),"-")</f>
        <v>4.55</v>
      </c>
      <c r="I103" s="10">
        <f>IFERROR(IF(ISBLANK(INDEX(Date_unitati!$AD:$AD,MATCH($B103,Date_unitati!$B:$B,0))),"-",INDEX(Date_unitati!$AD:$AD,MATCH($B103,Date_unitati!$B:$B,0))),"-")</f>
        <v>3.0874999999999999</v>
      </c>
      <c r="J103" s="10">
        <f>IFERROR(IF(ISBLANK(INDEX(Date_unitati!$AE:$AE,MATCH($B103,Date_unitati!$B:$B,0))),"-",INDEX(Date_unitati!$AE:$AE,MATCH($B103,Date_unitati!$B:$B,0))),"-")</f>
        <v>3.96</v>
      </c>
      <c r="K103" s="10">
        <f>IFERROR(IF(ISBLANK(INDEX(Date_unitati!$AF:$AF,MATCH($B103,Date_unitati!$B:$B,0))),"-",INDEX(Date_unitati!$AF:$AF,MATCH($B103,Date_unitati!$B:$B,0))),"-")</f>
        <v>3.875</v>
      </c>
      <c r="L103" s="10">
        <f t="shared" si="3"/>
        <v>-2.48</v>
      </c>
    </row>
    <row r="104" spans="1:12" x14ac:dyDescent="0.2">
      <c r="A104" s="15">
        <v>101</v>
      </c>
      <c r="B104" s="16" t="s">
        <v>220</v>
      </c>
      <c r="C104" s="16" t="s">
        <v>221</v>
      </c>
      <c r="D104" s="15" t="s">
        <v>76</v>
      </c>
      <c r="E104" s="10">
        <f>IFERROR(IF(ISBLANK(INDEX(Date_unitati!$Z:$Z,MATCH($B104,Date_unitati!$B:$B,0))),"-",INDEX(Date_unitati!$Z:$Z,MATCH($B104,Date_unitati!$B:$B,0))),"-")</f>
        <v>4.0999999999999996</v>
      </c>
      <c r="F104" s="10">
        <f>IFERROR(IF(ISBLANK(INDEX(Date_unitati!$AA:$AA,MATCH($B104,Date_unitati!$B:$B,0))),"-",INDEX(Date_unitati!$AA:$AA,MATCH($B104,Date_unitati!$B:$B,0))),"-")</f>
        <v>4.45714285714286</v>
      </c>
      <c r="G104" s="10" t="str">
        <f>IFERROR(IF(ISBLANK(INDEX(Date_unitati!$AB:$AB,MATCH($B104,Date_unitati!$B:$B,0))),"-",INDEX(Date_unitati!$AB:$AB,MATCH($B104,Date_unitati!$B:$B,0))),"-")</f>
        <v>-</v>
      </c>
      <c r="H104" s="10">
        <f>IFERROR(IF(ISBLANK(INDEX(Date_unitati!$AC:$AC,MATCH($B104,Date_unitati!$B:$B,0))),"-",INDEX(Date_unitati!$AC:$AC,MATCH($B104,Date_unitati!$B:$B,0))),"-")</f>
        <v>4.7214285714285698</v>
      </c>
      <c r="I104" s="10">
        <f>IFERROR(IF(ISBLANK(INDEX(Date_unitati!$AD:$AD,MATCH($B104,Date_unitati!$B:$B,0))),"-",INDEX(Date_unitati!$AD:$AD,MATCH($B104,Date_unitati!$B:$B,0))),"-")</f>
        <v>4.0999999999999996</v>
      </c>
      <c r="J104" s="10">
        <f>IFERROR(IF(ISBLANK(INDEX(Date_unitati!$AE:$AE,MATCH($B104,Date_unitati!$B:$B,0))),"-",INDEX(Date_unitati!$AE:$AE,MATCH($B104,Date_unitati!$B:$B,0))),"-")</f>
        <v>4.3250000000000002</v>
      </c>
      <c r="K104" s="10">
        <f>IFERROR(IF(ISBLANK(INDEX(Date_unitati!$AF:$AF,MATCH($B104,Date_unitati!$B:$B,0))),"-",INDEX(Date_unitati!$AF:$AF,MATCH($B104,Date_unitati!$B:$B,0))),"-")</f>
        <v>3.63</v>
      </c>
      <c r="L104" s="10">
        <f t="shared" si="3"/>
        <v>-0.47</v>
      </c>
    </row>
    <row r="105" spans="1:12" x14ac:dyDescent="0.2">
      <c r="A105" s="15">
        <v>102</v>
      </c>
      <c r="B105" s="16" t="s">
        <v>83</v>
      </c>
      <c r="C105" s="16" t="s">
        <v>66</v>
      </c>
      <c r="D105" s="15" t="s">
        <v>64</v>
      </c>
      <c r="E105" s="10">
        <f>IFERROR(IF(ISBLANK(INDEX(Date_unitati!$Z:$Z,MATCH($B105,Date_unitati!$B:$B,0))),"-",INDEX(Date_unitati!$Z:$Z,MATCH($B105,Date_unitati!$B:$B,0))),"-")</f>
        <v>1.905</v>
      </c>
      <c r="F105" s="10">
        <f>IFERROR(IF(ISBLANK(INDEX(Date_unitati!$AA:$AA,MATCH($B105,Date_unitati!$B:$B,0))),"-",INDEX(Date_unitati!$AA:$AA,MATCH($B105,Date_unitati!$B:$B,0))),"-")</f>
        <v>3.7349999999999999</v>
      </c>
      <c r="G105" s="10">
        <f>IFERROR(IF(ISBLANK(INDEX(Date_unitati!$AB:$AB,MATCH($B105,Date_unitati!$B:$B,0))),"-",INDEX(Date_unitati!$AB:$AB,MATCH($B105,Date_unitati!$B:$B,0))),"-")</f>
        <v>4.47</v>
      </c>
      <c r="H105" s="10">
        <f>IFERROR(IF(ISBLANK(INDEX(Date_unitati!$AC:$AC,MATCH($B105,Date_unitati!$B:$B,0))),"-",INDEX(Date_unitati!$AC:$AC,MATCH($B105,Date_unitati!$B:$B,0))),"-")</f>
        <v>3.5416666666666701</v>
      </c>
      <c r="I105" s="10">
        <f>IFERROR(IF(ISBLANK(INDEX(Date_unitati!$AD:$AD,MATCH($B105,Date_unitati!$B:$B,0))),"-",INDEX(Date_unitati!$AD:$AD,MATCH($B105,Date_unitati!$B:$B,0))),"-")</f>
        <v>3.0555555555555598</v>
      </c>
      <c r="J105" s="10">
        <f>IFERROR(IF(ISBLANK(INDEX(Date_unitati!$AE:$AE,MATCH($B105,Date_unitati!$B:$B,0))),"-",INDEX(Date_unitati!$AE:$AE,MATCH($B105,Date_unitati!$B:$B,0))),"-")</f>
        <v>4.1375000000000002</v>
      </c>
      <c r="K105" s="10">
        <f>IFERROR(IF(ISBLANK(INDEX(Date_unitati!$AF:$AF,MATCH($B105,Date_unitati!$B:$B,0))),"-",INDEX(Date_unitati!$AF:$AF,MATCH($B105,Date_unitati!$B:$B,0))),"-")</f>
        <v>3.5550000000000002</v>
      </c>
      <c r="L105" s="10">
        <f t="shared" si="3"/>
        <v>1.65</v>
      </c>
    </row>
    <row r="106" spans="1:12" x14ac:dyDescent="0.2">
      <c r="A106" s="15">
        <v>103</v>
      </c>
      <c r="B106" s="16" t="s">
        <v>226</v>
      </c>
      <c r="C106" s="16" t="s">
        <v>227</v>
      </c>
      <c r="D106" s="15" t="s">
        <v>76</v>
      </c>
      <c r="E106" s="10">
        <f>IFERROR(IF(ISBLANK(INDEX(Date_unitati!$Z:$Z,MATCH($B106,Date_unitati!$B:$B,0))),"-",INDEX(Date_unitati!$Z:$Z,MATCH($B106,Date_unitati!$B:$B,0))),"-")</f>
        <v>4.5653846153846196</v>
      </c>
      <c r="F106" s="10">
        <f>IFERROR(IF(ISBLANK(INDEX(Date_unitati!$AA:$AA,MATCH($B106,Date_unitati!$B:$B,0))),"-",INDEX(Date_unitati!$AA:$AA,MATCH($B106,Date_unitati!$B:$B,0))),"-")</f>
        <v>5.5875000000000004</v>
      </c>
      <c r="G106" s="10">
        <f>IFERROR(IF(ISBLANK(INDEX(Date_unitati!$AB:$AB,MATCH($B106,Date_unitati!$B:$B,0))),"-",INDEX(Date_unitati!$AB:$AB,MATCH($B106,Date_unitati!$B:$B,0))),"-")</f>
        <v>5.5588235294117601</v>
      </c>
      <c r="H106" s="10">
        <f>IFERROR(IF(ISBLANK(INDEX(Date_unitati!$AC:$AC,MATCH($B106,Date_unitati!$B:$B,0))),"-",INDEX(Date_unitati!$AC:$AC,MATCH($B106,Date_unitati!$B:$B,0))),"-")</f>
        <v>4.0958333333333297</v>
      </c>
      <c r="I106" s="10">
        <f>IFERROR(IF(ISBLANK(INDEX(Date_unitati!$AD:$AD,MATCH($B106,Date_unitati!$B:$B,0))),"-",INDEX(Date_unitati!$AD:$AD,MATCH($B106,Date_unitati!$B:$B,0))),"-")</f>
        <v>5.2750000000000004</v>
      </c>
      <c r="J106" s="10">
        <f>IFERROR(IF(ISBLANK(INDEX(Date_unitati!$AE:$AE,MATCH($B106,Date_unitati!$B:$B,0))),"-",INDEX(Date_unitati!$AE:$AE,MATCH($B106,Date_unitati!$B:$B,0))),"-")</f>
        <v>5.4656250000000002</v>
      </c>
      <c r="K106" s="10">
        <f>IFERROR(IF(ISBLANK(INDEX(Date_unitati!$AF:$AF,MATCH($B106,Date_unitati!$B:$B,0))),"-",INDEX(Date_unitati!$AF:$AF,MATCH($B106,Date_unitati!$B:$B,0))),"-")</f>
        <v>3.3961538461538501</v>
      </c>
      <c r="L106" s="10">
        <f t="shared" si="3"/>
        <v>-1.17</v>
      </c>
    </row>
    <row r="107" spans="1:12" x14ac:dyDescent="0.2">
      <c r="A107" s="15">
        <v>104</v>
      </c>
      <c r="B107" s="16" t="s">
        <v>190</v>
      </c>
      <c r="C107" s="16" t="s">
        <v>191</v>
      </c>
      <c r="D107" s="15" t="s">
        <v>76</v>
      </c>
      <c r="E107" s="10">
        <f>IFERROR(IF(ISBLANK(INDEX(Date_unitati!$Z:$Z,MATCH($B107,Date_unitati!$B:$B,0))),"-",INDEX(Date_unitati!$Z:$Z,MATCH($B107,Date_unitati!$B:$B,0))),"-")</f>
        <v>4.72</v>
      </c>
      <c r="F107" s="10">
        <f>IFERROR(IF(ISBLANK(INDEX(Date_unitati!$AA:$AA,MATCH($B107,Date_unitati!$B:$B,0))),"-",INDEX(Date_unitati!$AA:$AA,MATCH($B107,Date_unitati!$B:$B,0))),"-")</f>
        <v>4.3</v>
      </c>
      <c r="G107" s="10">
        <f>IFERROR(IF(ISBLANK(INDEX(Date_unitati!$AB:$AB,MATCH($B107,Date_unitati!$B:$B,0))),"-",INDEX(Date_unitati!$AB:$AB,MATCH($B107,Date_unitati!$B:$B,0))),"-")</f>
        <v>5.2583333333333302</v>
      </c>
      <c r="H107" s="10">
        <f>IFERROR(IF(ISBLANK(INDEX(Date_unitati!$AC:$AC,MATCH($B107,Date_unitati!$B:$B,0))),"-",INDEX(Date_unitati!$AC:$AC,MATCH($B107,Date_unitati!$B:$B,0))),"-")</f>
        <v>5.4428571428571404</v>
      </c>
      <c r="I107" s="10">
        <f>IFERROR(IF(ISBLANK(INDEX(Date_unitati!$AD:$AD,MATCH($B107,Date_unitati!$B:$B,0))),"-",INDEX(Date_unitati!$AD:$AD,MATCH($B107,Date_unitati!$B:$B,0))),"-")</f>
        <v>5.05</v>
      </c>
      <c r="J107" s="10">
        <f>IFERROR(IF(ISBLANK(INDEX(Date_unitati!$AE:$AE,MATCH($B107,Date_unitati!$B:$B,0))),"-",INDEX(Date_unitati!$AE:$AE,MATCH($B107,Date_unitati!$B:$B,0))),"-")</f>
        <v>3.625</v>
      </c>
      <c r="K107" s="10">
        <f>IFERROR(IF(ISBLANK(INDEX(Date_unitati!$AF:$AF,MATCH($B107,Date_unitati!$B:$B,0))),"-",INDEX(Date_unitati!$AF:$AF,MATCH($B107,Date_unitati!$B:$B,0))),"-")</f>
        <v>3.125</v>
      </c>
      <c r="L107" s="10">
        <f t="shared" si="3"/>
        <v>-1.6</v>
      </c>
    </row>
    <row r="108" spans="1:12" x14ac:dyDescent="0.2">
      <c r="A108" s="15">
        <v>105</v>
      </c>
      <c r="B108" s="16" t="s">
        <v>165</v>
      </c>
      <c r="C108" s="16" t="s">
        <v>107</v>
      </c>
      <c r="D108" s="15" t="s">
        <v>64</v>
      </c>
      <c r="E108" s="10">
        <f>IFERROR(IF(ISBLANK(INDEX(Date_unitati!$Z:$Z,MATCH($B108,Date_unitati!$B:$B,0))),"-",INDEX(Date_unitati!$Z:$Z,MATCH($B108,Date_unitati!$B:$B,0))),"-")</f>
        <v>6.4833333333333298</v>
      </c>
      <c r="F108" s="10">
        <f>IFERROR(IF(ISBLANK(INDEX(Date_unitati!$AA:$AA,MATCH($B108,Date_unitati!$B:$B,0))),"-",INDEX(Date_unitati!$AA:$AA,MATCH($B108,Date_unitati!$B:$B,0))),"-")</f>
        <v>3.8</v>
      </c>
      <c r="G108" s="10">
        <f>IFERROR(IF(ISBLANK(INDEX(Date_unitati!$AB:$AB,MATCH($B108,Date_unitati!$B:$B,0))),"-",INDEX(Date_unitati!$AB:$AB,MATCH($B108,Date_unitati!$B:$B,0))),"-")</f>
        <v>3.25</v>
      </c>
      <c r="H108" s="10">
        <f>IFERROR(IF(ISBLANK(INDEX(Date_unitati!$AC:$AC,MATCH($B108,Date_unitati!$B:$B,0))),"-",INDEX(Date_unitati!$AC:$AC,MATCH($B108,Date_unitati!$B:$B,0))),"-")</f>
        <v>3.32</v>
      </c>
      <c r="I108" s="10">
        <f>IFERROR(IF(ISBLANK(INDEX(Date_unitati!$AD:$AD,MATCH($B108,Date_unitati!$B:$B,0))),"-",INDEX(Date_unitati!$AD:$AD,MATCH($B108,Date_unitati!$B:$B,0))),"-")</f>
        <v>2.5625</v>
      </c>
      <c r="J108" s="10">
        <f>IFERROR(IF(ISBLANK(INDEX(Date_unitati!$AE:$AE,MATCH($B108,Date_unitati!$B:$B,0))),"-",INDEX(Date_unitati!$AE:$AE,MATCH($B108,Date_unitati!$B:$B,0))),"-")</f>
        <v>3.1937500000000001</v>
      </c>
      <c r="K108" s="10">
        <f>IFERROR(IF(ISBLANK(INDEX(Date_unitati!$AF:$AF,MATCH($B108,Date_unitati!$B:$B,0))),"-",INDEX(Date_unitati!$AF:$AF,MATCH($B108,Date_unitati!$B:$B,0))),"-")</f>
        <v>3.105</v>
      </c>
      <c r="L108" s="10">
        <f t="shared" si="3"/>
        <v>-3.38</v>
      </c>
    </row>
    <row r="109" spans="1:12" x14ac:dyDescent="0.2">
      <c r="A109" s="15">
        <v>106</v>
      </c>
      <c r="B109" s="16" t="s">
        <v>196</v>
      </c>
      <c r="C109" s="16" t="s">
        <v>197</v>
      </c>
      <c r="D109" s="15" t="s">
        <v>76</v>
      </c>
      <c r="E109" s="10">
        <f>IFERROR(IF(ISBLANK(INDEX(Date_unitati!$Z:$Z,MATCH($B109,Date_unitati!$B:$B,0))),"-",INDEX(Date_unitati!$Z:$Z,MATCH($B109,Date_unitati!$B:$B,0))),"-")</f>
        <v>4.19444444444445</v>
      </c>
      <c r="F109" s="10">
        <f>IFERROR(IF(ISBLANK(INDEX(Date_unitati!$AA:$AA,MATCH($B109,Date_unitati!$B:$B,0))),"-",INDEX(Date_unitati!$AA:$AA,MATCH($B109,Date_unitati!$B:$B,0))),"-")</f>
        <v>4.3</v>
      </c>
      <c r="G109" s="10">
        <f>IFERROR(IF(ISBLANK(INDEX(Date_unitati!$AB:$AB,MATCH($B109,Date_unitati!$B:$B,0))),"-",INDEX(Date_unitati!$AB:$AB,MATCH($B109,Date_unitati!$B:$B,0))),"-")</f>
        <v>6.3125</v>
      </c>
      <c r="H109" s="10">
        <f>IFERROR(IF(ISBLANK(INDEX(Date_unitati!$AC:$AC,MATCH($B109,Date_unitati!$B:$B,0))),"-",INDEX(Date_unitati!$AC:$AC,MATCH($B109,Date_unitati!$B:$B,0))),"-")</f>
        <v>6.0125000000000002</v>
      </c>
      <c r="I109" s="10">
        <f>IFERROR(IF(ISBLANK(INDEX(Date_unitati!$AD:$AD,MATCH($B109,Date_unitati!$B:$B,0))),"-",INDEX(Date_unitati!$AD:$AD,MATCH($B109,Date_unitati!$B:$B,0))),"-")</f>
        <v>5.625</v>
      </c>
      <c r="J109" s="10">
        <f>IFERROR(IF(ISBLANK(INDEX(Date_unitati!$AE:$AE,MATCH($B109,Date_unitati!$B:$B,0))),"-",INDEX(Date_unitati!$AE:$AE,MATCH($B109,Date_unitati!$B:$B,0))),"-")</f>
        <v>5.375</v>
      </c>
      <c r="K109" s="10">
        <f>IFERROR(IF(ISBLANK(INDEX(Date_unitati!$AF:$AF,MATCH($B109,Date_unitati!$B:$B,0))),"-",INDEX(Date_unitati!$AF:$AF,MATCH($B109,Date_unitati!$B:$B,0))),"-")</f>
        <v>3</v>
      </c>
      <c r="L109" s="10">
        <f t="shared" si="3"/>
        <v>-1.19</v>
      </c>
    </row>
    <row r="110" spans="1:12" x14ac:dyDescent="0.2">
      <c r="A110" s="15">
        <v>107</v>
      </c>
      <c r="B110" s="16" t="s">
        <v>80</v>
      </c>
      <c r="C110" s="16" t="s">
        <v>66</v>
      </c>
      <c r="D110" s="15" t="s">
        <v>64</v>
      </c>
      <c r="E110" s="10">
        <f>IFERROR(IF(ISBLANK(INDEX(Date_unitati!$Z:$Z,MATCH($B110,Date_unitati!$B:$B,0))),"-",INDEX(Date_unitati!$Z:$Z,MATCH($B110,Date_unitati!$B:$B,0))),"-")</f>
        <v>4.3222222222222202</v>
      </c>
      <c r="F110" s="10">
        <f>IFERROR(IF(ISBLANK(INDEX(Date_unitati!$AA:$AA,MATCH($B110,Date_unitati!$B:$B,0))),"-",INDEX(Date_unitati!$AA:$AA,MATCH($B110,Date_unitati!$B:$B,0))),"-")</f>
        <v>4.6428571428571397</v>
      </c>
      <c r="G110" s="10">
        <f>IFERROR(IF(ISBLANK(INDEX(Date_unitati!$AB:$AB,MATCH($B110,Date_unitati!$B:$B,0))),"-",INDEX(Date_unitati!$AB:$AB,MATCH($B110,Date_unitati!$B:$B,0))),"-")</f>
        <v>4.7214285714285698</v>
      </c>
      <c r="H110" s="10">
        <f>IFERROR(IF(ISBLANK(INDEX(Date_unitati!$AC:$AC,MATCH($B110,Date_unitati!$B:$B,0))),"-",INDEX(Date_unitati!$AC:$AC,MATCH($B110,Date_unitati!$B:$B,0))),"-")</f>
        <v>4.5384615384615401</v>
      </c>
      <c r="I110" s="10">
        <f>IFERROR(IF(ISBLANK(INDEX(Date_unitati!$AD:$AD,MATCH($B110,Date_unitati!$B:$B,0))),"-",INDEX(Date_unitati!$AD:$AD,MATCH($B110,Date_unitati!$B:$B,0))),"-")</f>
        <v>3.1428571428571401</v>
      </c>
      <c r="J110" s="10">
        <f>IFERROR(IF(ISBLANK(INDEX(Date_unitati!$AE:$AE,MATCH($B110,Date_unitati!$B:$B,0))),"-",INDEX(Date_unitati!$AE:$AE,MATCH($B110,Date_unitati!$B:$B,0))),"-")</f>
        <v>2.5</v>
      </c>
      <c r="K110" s="10">
        <f>IFERROR(IF(ISBLANK(INDEX(Date_unitati!$AF:$AF,MATCH($B110,Date_unitati!$B:$B,0))),"-",INDEX(Date_unitati!$AF:$AF,MATCH($B110,Date_unitati!$B:$B,0))),"-")</f>
        <v>2.79285714285714</v>
      </c>
      <c r="L110" s="10">
        <f t="shared" si="3"/>
        <v>-1.53</v>
      </c>
    </row>
    <row r="111" spans="1:12" x14ac:dyDescent="0.2">
      <c r="A111" s="15">
        <v>108</v>
      </c>
      <c r="B111" s="16" t="s">
        <v>117</v>
      </c>
      <c r="C111" s="16" t="s">
        <v>66</v>
      </c>
      <c r="D111" s="15" t="s">
        <v>64</v>
      </c>
      <c r="E111" s="10">
        <f>IFERROR(IF(ISBLANK(INDEX(Date_unitati!$Z:$Z,MATCH($B111,Date_unitati!$B:$B,0))),"-",INDEX(Date_unitati!$Z:$Z,MATCH($B111,Date_unitati!$B:$B,0))),"-")</f>
        <v>5.3305555555555602</v>
      </c>
      <c r="F111" s="10">
        <f>IFERROR(IF(ISBLANK(INDEX(Date_unitati!$AA:$AA,MATCH($B111,Date_unitati!$B:$B,0))),"-",INDEX(Date_unitati!$AA:$AA,MATCH($B111,Date_unitati!$B:$B,0))),"-")</f>
        <v>5.75</v>
      </c>
      <c r="G111" s="10">
        <f>IFERROR(IF(ISBLANK(INDEX(Date_unitati!$AB:$AB,MATCH($B111,Date_unitati!$B:$B,0))),"-",INDEX(Date_unitati!$AB:$AB,MATCH($B111,Date_unitati!$B:$B,0))),"-")</f>
        <v>5.335</v>
      </c>
      <c r="H111" s="10">
        <f>IFERROR(IF(ISBLANK(INDEX(Date_unitati!$AC:$AC,MATCH($B111,Date_unitati!$B:$B,0))),"-",INDEX(Date_unitati!$AC:$AC,MATCH($B111,Date_unitati!$B:$B,0))),"-")</f>
        <v>5.453125</v>
      </c>
      <c r="I111" s="10">
        <f>IFERROR(IF(ISBLANK(INDEX(Date_unitati!$AD:$AD,MATCH($B111,Date_unitati!$B:$B,0))),"-",INDEX(Date_unitati!$AD:$AD,MATCH($B111,Date_unitati!$B:$B,0))),"-")</f>
        <v>5.6166666666666698</v>
      </c>
      <c r="J111" s="10">
        <f>IFERROR(IF(ISBLANK(INDEX(Date_unitati!$AE:$AE,MATCH($B111,Date_unitati!$B:$B,0))),"-",INDEX(Date_unitati!$AE:$AE,MATCH($B111,Date_unitati!$B:$B,0))),"-")</f>
        <v>5.48</v>
      </c>
      <c r="K111" s="10" t="str">
        <f>IFERROR(IF(ISBLANK(INDEX(Date_unitati!$AF:$AF,MATCH($B111,Date_unitati!$B:$B,0))),"-",INDEX(Date_unitati!$AF:$AF,MATCH($B111,Date_unitati!$B:$B,0))),"-")</f>
        <v>-</v>
      </c>
      <c r="L111" s="10" t="str">
        <f t="shared" si="3"/>
        <v>-</v>
      </c>
    </row>
    <row r="112" spans="1:12" x14ac:dyDescent="0.2">
      <c r="A112" s="15">
        <v>109</v>
      </c>
      <c r="B112" s="16" t="s">
        <v>155</v>
      </c>
      <c r="C112" s="16" t="s">
        <v>66</v>
      </c>
      <c r="D112" s="15" t="s">
        <v>64</v>
      </c>
      <c r="E112" s="10">
        <f>IFERROR(IF(ISBLANK(INDEX(Date_unitati!$Z:$Z,MATCH($B112,Date_unitati!$B:$B,0))),"-",INDEX(Date_unitati!$Z:$Z,MATCH($B112,Date_unitati!$B:$B,0))),"-")</f>
        <v>5.53</v>
      </c>
      <c r="F112" s="10">
        <f>IFERROR(IF(ISBLANK(INDEX(Date_unitati!$AA:$AA,MATCH($B112,Date_unitati!$B:$B,0))),"-",INDEX(Date_unitati!$AA:$AA,MATCH($B112,Date_unitati!$B:$B,0))),"-")</f>
        <v>5.4314285714285697</v>
      </c>
      <c r="G112" s="10">
        <f>IFERROR(IF(ISBLANK(INDEX(Date_unitati!$AB:$AB,MATCH($B112,Date_unitati!$B:$B,0))),"-",INDEX(Date_unitati!$AB:$AB,MATCH($B112,Date_unitati!$B:$B,0))),"-")</f>
        <v>5.9512195121951201</v>
      </c>
      <c r="H112" s="10">
        <f>IFERROR(IF(ISBLANK(INDEX(Date_unitati!$AC:$AC,MATCH($B112,Date_unitati!$B:$B,0))),"-",INDEX(Date_unitati!$AC:$AC,MATCH($B112,Date_unitati!$B:$B,0))),"-")</f>
        <v>6.2079545454545499</v>
      </c>
      <c r="I112" s="10">
        <f>IFERROR(IF(ISBLANK(INDEX(Date_unitati!$AD:$AD,MATCH($B112,Date_unitati!$B:$B,0))),"-",INDEX(Date_unitati!$AD:$AD,MATCH($B112,Date_unitati!$B:$B,0))),"-")</f>
        <v>5.7125000000000004</v>
      </c>
      <c r="J112" s="10">
        <f>IFERROR(IF(ISBLANK(INDEX(Date_unitati!$AE:$AE,MATCH($B112,Date_unitati!$B:$B,0))),"-",INDEX(Date_unitati!$AE:$AE,MATCH($B112,Date_unitati!$B:$B,0))),"-")</f>
        <v>5.9026315789473696</v>
      </c>
      <c r="K112" s="10" t="str">
        <f>IFERROR(IF(ISBLANK(INDEX(Date_unitati!$AF:$AF,MATCH($B112,Date_unitati!$B:$B,0))),"-",INDEX(Date_unitati!$AF:$AF,MATCH($B112,Date_unitati!$B:$B,0))),"-")</f>
        <v>-</v>
      </c>
      <c r="L112" s="10" t="str">
        <f t="shared" si="3"/>
        <v>-</v>
      </c>
    </row>
    <row r="113" spans="1:12" x14ac:dyDescent="0.2">
      <c r="A113" s="15">
        <v>110</v>
      </c>
      <c r="B113" s="16" t="s">
        <v>170</v>
      </c>
      <c r="C113" s="16" t="s">
        <v>171</v>
      </c>
      <c r="D113" s="15" t="s">
        <v>76</v>
      </c>
      <c r="E113" s="10">
        <f>IFERROR(IF(ISBLANK(INDEX(Date_unitati!$Z:$Z,MATCH($B113,Date_unitati!$B:$B,0))),"-",INDEX(Date_unitati!$Z:$Z,MATCH($B113,Date_unitati!$B:$B,0))),"-")</f>
        <v>6.2949999999999999</v>
      </c>
      <c r="F113" s="10">
        <f>IFERROR(IF(ISBLANK(INDEX(Date_unitati!$AA:$AA,MATCH($B113,Date_unitati!$B:$B,0))),"-",INDEX(Date_unitati!$AA:$AA,MATCH($B113,Date_unitati!$B:$B,0))),"-")</f>
        <v>4.5599999999999996</v>
      </c>
      <c r="G113" s="10">
        <f>IFERROR(IF(ISBLANK(INDEX(Date_unitati!$AB:$AB,MATCH($B113,Date_unitati!$B:$B,0))),"-",INDEX(Date_unitati!$AB:$AB,MATCH($B113,Date_unitati!$B:$B,0))),"-")</f>
        <v>6.8033333333333301</v>
      </c>
      <c r="H113" s="10">
        <f>IFERROR(IF(ISBLANK(INDEX(Date_unitati!$AC:$AC,MATCH($B113,Date_unitati!$B:$B,0))),"-",INDEX(Date_unitati!$AC:$AC,MATCH($B113,Date_unitati!$B:$B,0))),"-")</f>
        <v>5.9272727272727304</v>
      </c>
      <c r="I113" s="10">
        <f>IFERROR(IF(ISBLANK(INDEX(Date_unitati!$AD:$AD,MATCH($B113,Date_unitati!$B:$B,0))),"-",INDEX(Date_unitati!$AD:$AD,MATCH($B113,Date_unitati!$B:$B,0))),"-")</f>
        <v>6.0218749999999996</v>
      </c>
      <c r="J113" s="10">
        <f>IFERROR(IF(ISBLANK(INDEX(Date_unitati!$AE:$AE,MATCH($B113,Date_unitati!$B:$B,0))),"-",INDEX(Date_unitati!$AE:$AE,MATCH($B113,Date_unitati!$B:$B,0))),"-")</f>
        <v>5.8187499999999996</v>
      </c>
      <c r="K113" s="10" t="str">
        <f>IFERROR(IF(ISBLANK(INDEX(Date_unitati!$AF:$AF,MATCH($B113,Date_unitati!$B:$B,0))),"-",INDEX(Date_unitati!$AF:$AF,MATCH($B113,Date_unitati!$B:$B,0))),"-")</f>
        <v>-</v>
      </c>
      <c r="L113" s="10" t="str">
        <f t="shared" si="3"/>
        <v>-</v>
      </c>
    </row>
    <row r="114" spans="1:12" x14ac:dyDescent="0.2">
      <c r="A114" s="15">
        <v>111</v>
      </c>
      <c r="B114" s="16" t="s">
        <v>166</v>
      </c>
      <c r="C114" s="16" t="s">
        <v>167</v>
      </c>
      <c r="D114" s="15" t="s">
        <v>76</v>
      </c>
      <c r="E114" s="10">
        <f>IFERROR(IF(ISBLANK(INDEX(Date_unitati!$Z:$Z,MATCH($B114,Date_unitati!$B:$B,0))),"-",INDEX(Date_unitati!$Z:$Z,MATCH($B114,Date_unitati!$B:$B,0))),"-")</f>
        <v>4.8208333333333302</v>
      </c>
      <c r="F114" s="10">
        <f>IFERROR(IF(ISBLANK(INDEX(Date_unitati!$AA:$AA,MATCH($B114,Date_unitati!$B:$B,0))),"-",INDEX(Date_unitati!$AA:$AA,MATCH($B114,Date_unitati!$B:$B,0))),"-")</f>
        <v>4.3464285714285698</v>
      </c>
      <c r="G114" s="10">
        <f>IFERROR(IF(ISBLANK(INDEX(Date_unitati!$AB:$AB,MATCH($B114,Date_unitati!$B:$B,0))),"-",INDEX(Date_unitati!$AB:$AB,MATCH($B114,Date_unitati!$B:$B,0))),"-")</f>
        <v>4.8666666666666698</v>
      </c>
      <c r="H114" s="10">
        <f>IFERROR(IF(ISBLANK(INDEX(Date_unitati!$AC:$AC,MATCH($B114,Date_unitati!$B:$B,0))),"-",INDEX(Date_unitati!$AC:$AC,MATCH($B114,Date_unitati!$B:$B,0))),"-")</f>
        <v>5.4961538461538497</v>
      </c>
      <c r="I114" s="10">
        <f>IFERROR(IF(ISBLANK(INDEX(Date_unitati!$AD:$AD,MATCH($B114,Date_unitati!$B:$B,0))),"-",INDEX(Date_unitati!$AD:$AD,MATCH($B114,Date_unitati!$B:$B,0))),"-")</f>
        <v>4.12</v>
      </c>
      <c r="J114" s="10">
        <f>IFERROR(IF(ISBLANK(INDEX(Date_unitati!$AE:$AE,MATCH($B114,Date_unitati!$B:$B,0))),"-",INDEX(Date_unitati!$AE:$AE,MATCH($B114,Date_unitati!$B:$B,0))),"-")</f>
        <v>6.15</v>
      </c>
      <c r="K114" s="10" t="str">
        <f>IFERROR(IF(ISBLANK(INDEX(Date_unitati!$AF:$AF,MATCH($B114,Date_unitati!$B:$B,0))),"-",INDEX(Date_unitati!$AF:$AF,MATCH($B114,Date_unitati!$B:$B,0))),"-")</f>
        <v>-</v>
      </c>
      <c r="L114" s="10" t="str">
        <f t="shared" si="3"/>
        <v>-</v>
      </c>
    </row>
    <row r="115" spans="1:12" x14ac:dyDescent="0.2">
      <c r="A115" s="15">
        <v>112</v>
      </c>
      <c r="B115" s="16" t="s">
        <v>142</v>
      </c>
      <c r="C115" s="16" t="s">
        <v>66</v>
      </c>
      <c r="D115" s="15" t="s">
        <v>64</v>
      </c>
      <c r="E115" s="10">
        <f>IFERROR(IF(ISBLANK(INDEX(Date_unitati!$Z:$Z,MATCH($B115,Date_unitati!$B:$B,0))),"-",INDEX(Date_unitati!$Z:$Z,MATCH($B115,Date_unitati!$B:$B,0))),"-")</f>
        <v>3.2749999999999999</v>
      </c>
      <c r="F115" s="10" t="str">
        <f>IFERROR(IF(ISBLANK(INDEX(Date_unitati!$AA:$AA,MATCH($B115,Date_unitati!$B:$B,0))),"-",INDEX(Date_unitati!$AA:$AA,MATCH($B115,Date_unitati!$B:$B,0))),"-")</f>
        <v>-</v>
      </c>
      <c r="G115" s="10">
        <f>IFERROR(IF(ISBLANK(INDEX(Date_unitati!$AB:$AB,MATCH($B115,Date_unitati!$B:$B,0))),"-",INDEX(Date_unitati!$AB:$AB,MATCH($B115,Date_unitati!$B:$B,0))),"-")</f>
        <v>4.42</v>
      </c>
      <c r="H115" s="10">
        <f>IFERROR(IF(ISBLANK(INDEX(Date_unitati!$AC:$AC,MATCH($B115,Date_unitati!$B:$B,0))),"-",INDEX(Date_unitati!$AC:$AC,MATCH($B115,Date_unitati!$B:$B,0))),"-")</f>
        <v>4.3681818181818199</v>
      </c>
      <c r="I115" s="10">
        <f>IFERROR(IF(ISBLANK(INDEX(Date_unitati!$AD:$AD,MATCH($B115,Date_unitati!$B:$B,0))),"-",INDEX(Date_unitati!$AD:$AD,MATCH($B115,Date_unitati!$B:$B,0))),"-")</f>
        <v>3.0625</v>
      </c>
      <c r="J115" s="10">
        <f>IFERROR(IF(ISBLANK(INDEX(Date_unitati!$AE:$AE,MATCH($B115,Date_unitati!$B:$B,0))),"-",INDEX(Date_unitati!$AE:$AE,MATCH($B115,Date_unitati!$B:$B,0))),"-")</f>
        <v>3.8812500000000001</v>
      </c>
      <c r="K115" s="10" t="str">
        <f>IFERROR(IF(ISBLANK(INDEX(Date_unitati!$AF:$AF,MATCH($B115,Date_unitati!$B:$B,0))),"-",INDEX(Date_unitati!$AF:$AF,MATCH($B115,Date_unitati!$B:$B,0))),"-")</f>
        <v>-</v>
      </c>
      <c r="L115" s="10" t="str">
        <f t="shared" si="3"/>
        <v>-</v>
      </c>
    </row>
    <row r="116" spans="1:12" x14ac:dyDescent="0.2">
      <c r="A116" s="15">
        <v>113</v>
      </c>
      <c r="B116" s="16" t="s">
        <v>200</v>
      </c>
      <c r="C116" s="16" t="s">
        <v>201</v>
      </c>
      <c r="D116" s="15" t="s">
        <v>76</v>
      </c>
      <c r="E116" s="10">
        <f>IFERROR(IF(ISBLANK(INDEX(Date_unitati!$Z:$Z,MATCH($B116,Date_unitati!$B:$B,0))),"-",INDEX(Date_unitati!$Z:$Z,MATCH($B116,Date_unitati!$B:$B,0))),"-")</f>
        <v>4.3849999999999998</v>
      </c>
      <c r="F116" s="10">
        <f>IFERROR(IF(ISBLANK(INDEX(Date_unitati!$AA:$AA,MATCH($B116,Date_unitati!$B:$B,0))),"-",INDEX(Date_unitati!$AA:$AA,MATCH($B116,Date_unitati!$B:$B,0))),"-")</f>
        <v>3.5857142857142899</v>
      </c>
      <c r="G116" s="10">
        <f>IFERROR(IF(ISBLANK(INDEX(Date_unitati!$AB:$AB,MATCH($B116,Date_unitati!$B:$B,0))),"-",INDEX(Date_unitati!$AB:$AB,MATCH($B116,Date_unitati!$B:$B,0))),"-")</f>
        <v>4.51</v>
      </c>
      <c r="H116" s="10">
        <f>IFERROR(IF(ISBLANK(INDEX(Date_unitati!$AC:$AC,MATCH($B116,Date_unitati!$B:$B,0))),"-",INDEX(Date_unitati!$AC:$AC,MATCH($B116,Date_unitati!$B:$B,0))),"-")</f>
        <v>4.25</v>
      </c>
      <c r="I116" s="10">
        <f>IFERROR(IF(ISBLANK(INDEX(Date_unitati!$AD:$AD,MATCH($B116,Date_unitati!$B:$B,0))),"-",INDEX(Date_unitati!$AD:$AD,MATCH($B116,Date_unitati!$B:$B,0))),"-")</f>
        <v>4.18333333333333</v>
      </c>
      <c r="J116" s="10">
        <f>IFERROR(IF(ISBLANK(INDEX(Date_unitati!$AE:$AE,MATCH($B116,Date_unitati!$B:$B,0))),"-",INDEX(Date_unitati!$AE:$AE,MATCH($B116,Date_unitati!$B:$B,0))),"-")</f>
        <v>3.32</v>
      </c>
      <c r="K116" s="10" t="str">
        <f>IFERROR(IF(ISBLANK(INDEX(Date_unitati!$AF:$AF,MATCH($B116,Date_unitati!$B:$B,0))),"-",INDEX(Date_unitati!$AF:$AF,MATCH($B116,Date_unitati!$B:$B,0))),"-")</f>
        <v>-</v>
      </c>
      <c r="L116" s="10" t="str">
        <f t="shared" si="3"/>
        <v>-</v>
      </c>
    </row>
  </sheetData>
  <mergeCells count="1">
    <mergeCell ref="A1:L1"/>
  </mergeCells>
  <conditionalFormatting sqref="L4:L116">
    <cfRule type="colorScale" priority="2">
      <colorScale>
        <cfvo type="min"/>
        <cfvo type="num" val="0"/>
        <cfvo type="max"/>
        <color rgb="FFF8696B"/>
        <color rgb="FFFFEB84"/>
        <color rgb="FF63BE7B"/>
      </colorScale>
    </cfRule>
  </conditionalFormatting>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4"/>
  <sheetViews>
    <sheetView zoomScaleNormal="100" workbookViewId="0">
      <pane xSplit="1" ySplit="1" topLeftCell="B2" activePane="bottomRight" state="frozen"/>
      <selection pane="topRight" activeCell="B1" sqref="B1"/>
      <selection pane="bottomLeft" activeCell="A2" sqref="A2"/>
      <selection pane="bottomRight"/>
    </sheetView>
  </sheetViews>
  <sheetFormatPr baseColWidth="10" defaultColWidth="8.6640625" defaultRowHeight="15" x14ac:dyDescent="0.2"/>
  <cols>
    <col min="1" max="1" width="12" customWidth="1"/>
    <col min="2" max="2" width="46" customWidth="1"/>
    <col min="3" max="3" width="16" customWidth="1"/>
    <col min="4" max="4" width="9" customWidth="1"/>
    <col min="5" max="5" width="8" customWidth="1"/>
    <col min="6" max="6" width="9" customWidth="1"/>
    <col min="7" max="7" width="8" customWidth="1"/>
    <col min="8" max="8" width="9" customWidth="1"/>
    <col min="9" max="9" width="8" customWidth="1"/>
    <col min="10" max="10" width="9" customWidth="1"/>
    <col min="11" max="11" width="8" customWidth="1"/>
    <col min="12" max="12" width="9" customWidth="1"/>
    <col min="13" max="13" width="8" customWidth="1"/>
    <col min="14" max="14" width="9" customWidth="1"/>
    <col min="15" max="15" width="8" customWidth="1"/>
    <col min="16" max="16" width="9" customWidth="1"/>
    <col min="17" max="17" width="8" customWidth="1"/>
    <col min="18" max="18" width="9" customWidth="1"/>
    <col min="19" max="19" width="4" hidden="1" customWidth="1"/>
  </cols>
  <sheetData>
    <row r="1" spans="1:19" ht="28" x14ac:dyDescent="0.2">
      <c r="A1" s="12" t="s">
        <v>267</v>
      </c>
      <c r="B1" s="12" t="s">
        <v>24</v>
      </c>
      <c r="C1" s="12" t="s">
        <v>25</v>
      </c>
      <c r="D1" s="12" t="s">
        <v>26</v>
      </c>
      <c r="E1" s="12" t="s">
        <v>268</v>
      </c>
      <c r="F1" s="12" t="s">
        <v>34</v>
      </c>
      <c r="G1" s="12" t="s">
        <v>269</v>
      </c>
      <c r="H1" s="12" t="s">
        <v>35</v>
      </c>
      <c r="I1" s="12" t="s">
        <v>270</v>
      </c>
      <c r="J1" s="12" t="s">
        <v>36</v>
      </c>
      <c r="K1" s="12" t="s">
        <v>271</v>
      </c>
      <c r="L1" s="12" t="s">
        <v>37</v>
      </c>
      <c r="M1" s="12" t="s">
        <v>272</v>
      </c>
      <c r="N1" s="12" t="s">
        <v>38</v>
      </c>
      <c r="O1" s="12" t="s">
        <v>273</v>
      </c>
      <c r="P1" s="12" t="s">
        <v>39</v>
      </c>
      <c r="Q1" s="12" t="s">
        <v>274</v>
      </c>
      <c r="R1" s="12" t="s">
        <v>40</v>
      </c>
      <c r="S1" s="12" t="s">
        <v>275</v>
      </c>
    </row>
    <row r="2" spans="1:19" x14ac:dyDescent="0.2">
      <c r="A2" s="13" t="s">
        <v>276</v>
      </c>
      <c r="B2" s="13" t="s">
        <v>90</v>
      </c>
      <c r="C2" s="13" t="s">
        <v>91</v>
      </c>
      <c r="D2" s="13" t="s">
        <v>64</v>
      </c>
      <c r="E2" s="13"/>
      <c r="F2" s="14"/>
      <c r="G2" s="13">
        <v>8</v>
      </c>
      <c r="H2" s="14">
        <v>4.0374999999999996</v>
      </c>
      <c r="I2" s="13">
        <v>12</v>
      </c>
      <c r="J2" s="14">
        <v>3.8541666666666701</v>
      </c>
      <c r="K2" s="13">
        <v>12</v>
      </c>
      <c r="L2" s="14">
        <v>1.69166666666667</v>
      </c>
      <c r="M2" s="13">
        <v>15</v>
      </c>
      <c r="N2" s="14">
        <v>4.2366666666666699</v>
      </c>
      <c r="O2" s="13">
        <v>11</v>
      </c>
      <c r="P2" s="14">
        <v>3.4772727272727302</v>
      </c>
      <c r="Q2" s="13">
        <v>8</v>
      </c>
      <c r="R2" s="14">
        <v>1.9750000000000001</v>
      </c>
      <c r="S2" s="13" t="str">
        <f t="shared" ref="S2:S14" si="0">A2&amp;"||"&amp;B2</f>
        <v>germană||LICEUL TEHNOLOGIC "STEFAN HELL" SÂNTANA</v>
      </c>
    </row>
    <row r="3" spans="1:19" x14ac:dyDescent="0.2">
      <c r="A3" s="13" t="s">
        <v>276</v>
      </c>
      <c r="B3" s="13" t="s">
        <v>101</v>
      </c>
      <c r="C3" s="13" t="s">
        <v>66</v>
      </c>
      <c r="D3" s="13" t="s">
        <v>64</v>
      </c>
      <c r="E3" s="13">
        <v>42</v>
      </c>
      <c r="F3" s="14">
        <v>7.5380952380952397</v>
      </c>
      <c r="G3" s="13">
        <v>33</v>
      </c>
      <c r="H3" s="14">
        <v>6.8848484848484901</v>
      </c>
      <c r="I3" s="13">
        <v>53</v>
      </c>
      <c r="J3" s="14">
        <v>8.4905660377358494</v>
      </c>
      <c r="K3" s="13">
        <v>53</v>
      </c>
      <c r="L3" s="14">
        <v>7.1207547169811303</v>
      </c>
      <c r="M3" s="13">
        <v>66</v>
      </c>
      <c r="N3" s="14">
        <v>7.2340909090909102</v>
      </c>
      <c r="O3" s="13">
        <v>53</v>
      </c>
      <c r="P3" s="14">
        <v>6.5792452830188699</v>
      </c>
      <c r="Q3" s="13">
        <v>61</v>
      </c>
      <c r="R3" s="14">
        <v>7.2057377049180298</v>
      </c>
      <c r="S3" s="13" t="str">
        <f t="shared" si="0"/>
        <v>germană||LICEUL TEORETIC "ADAM MULLER GUTTENBRUNN" ARAD</v>
      </c>
    </row>
    <row r="4" spans="1:19" x14ac:dyDescent="0.2">
      <c r="A4" s="13" t="s">
        <v>277</v>
      </c>
      <c r="B4" s="13" t="s">
        <v>71</v>
      </c>
      <c r="C4" s="13" t="s">
        <v>66</v>
      </c>
      <c r="D4" s="13" t="s">
        <v>64</v>
      </c>
      <c r="E4" s="13">
        <v>22</v>
      </c>
      <c r="F4" s="14">
        <v>7.2704545454545499</v>
      </c>
      <c r="G4" s="13">
        <v>27</v>
      </c>
      <c r="H4" s="14">
        <v>8.12777777777778</v>
      </c>
      <c r="I4" s="13">
        <v>33</v>
      </c>
      <c r="J4" s="14">
        <v>8.1424242424242408</v>
      </c>
      <c r="K4" s="13">
        <v>21</v>
      </c>
      <c r="L4" s="14">
        <v>8.0142857142857107</v>
      </c>
      <c r="M4" s="13">
        <v>35</v>
      </c>
      <c r="N4" s="14">
        <v>8.50285714285714</v>
      </c>
      <c r="O4" s="13">
        <v>28</v>
      </c>
      <c r="P4" s="14">
        <v>8.6214285714285701</v>
      </c>
      <c r="Q4" s="13">
        <v>34</v>
      </c>
      <c r="R4" s="14">
        <v>8.2308823529411796</v>
      </c>
      <c r="S4" s="13" t="str">
        <f t="shared" si="0"/>
        <v>maghiară||COLEGIUL"CSIKY GERGELY" ARAD</v>
      </c>
    </row>
    <row r="5" spans="1:19" x14ac:dyDescent="0.2">
      <c r="A5" s="13" t="s">
        <v>277</v>
      </c>
      <c r="B5" s="13" t="s">
        <v>125</v>
      </c>
      <c r="C5" s="13" t="s">
        <v>66</v>
      </c>
      <c r="D5" s="13" t="s">
        <v>64</v>
      </c>
      <c r="E5" s="13">
        <v>12</v>
      </c>
      <c r="F5" s="14">
        <v>7.1</v>
      </c>
      <c r="G5" s="13"/>
      <c r="H5" s="14"/>
      <c r="I5" s="13">
        <v>8</v>
      </c>
      <c r="J5" s="14">
        <v>7.8937499999999998</v>
      </c>
      <c r="K5" s="13">
        <v>8</v>
      </c>
      <c r="L5" s="14">
        <v>7.6124999999999998</v>
      </c>
      <c r="M5" s="13">
        <v>13</v>
      </c>
      <c r="N5" s="14">
        <v>6.9423076923076898</v>
      </c>
      <c r="O5" s="13"/>
      <c r="P5" s="14"/>
      <c r="Q5" s="13">
        <v>6</v>
      </c>
      <c r="R5" s="14">
        <v>7.2083333333333304</v>
      </c>
      <c r="S5" s="13" t="str">
        <f t="shared" si="0"/>
        <v>maghiară||ŞCOALA GIMNAZIALĂ "AUREL VLAICU" ARAD</v>
      </c>
    </row>
    <row r="6" spans="1:19" x14ac:dyDescent="0.2">
      <c r="A6" s="13" t="s">
        <v>277</v>
      </c>
      <c r="B6" s="13" t="s">
        <v>153</v>
      </c>
      <c r="C6" s="13" t="s">
        <v>154</v>
      </c>
      <c r="D6" s="13" t="s">
        <v>76</v>
      </c>
      <c r="E6" s="13">
        <v>4</v>
      </c>
      <c r="F6" s="14">
        <v>6.7</v>
      </c>
      <c r="G6" s="13">
        <v>4</v>
      </c>
      <c r="H6" s="14">
        <v>7.25</v>
      </c>
      <c r="I6" s="13">
        <v>2</v>
      </c>
      <c r="J6" s="14">
        <v>6</v>
      </c>
      <c r="K6" s="13"/>
      <c r="L6" s="14"/>
      <c r="M6" s="13"/>
      <c r="N6" s="14"/>
      <c r="O6" s="13">
        <v>1</v>
      </c>
      <c r="P6" s="14">
        <v>8.25</v>
      </c>
      <c r="Q6" s="13">
        <v>4</v>
      </c>
      <c r="R6" s="14">
        <v>7.9</v>
      </c>
      <c r="S6" s="13" t="str">
        <f t="shared" si="0"/>
        <v>maghiară||ŞCOALA GIMNAZIALĂ "MORA FERENC" ZIMANDU NOU</v>
      </c>
    </row>
    <row r="7" spans="1:19" x14ac:dyDescent="0.2">
      <c r="A7" s="13" t="s">
        <v>277</v>
      </c>
      <c r="B7" s="13" t="s">
        <v>156</v>
      </c>
      <c r="C7" s="13" t="s">
        <v>157</v>
      </c>
      <c r="D7" s="13" t="s">
        <v>76</v>
      </c>
      <c r="E7" s="13">
        <v>9</v>
      </c>
      <c r="F7" s="14">
        <v>5.75</v>
      </c>
      <c r="G7" s="13">
        <v>4</v>
      </c>
      <c r="H7" s="14">
        <v>4.1375000000000002</v>
      </c>
      <c r="I7" s="13">
        <v>3</v>
      </c>
      <c r="J7" s="14">
        <v>8.0166666666666693</v>
      </c>
      <c r="K7" s="13">
        <v>7</v>
      </c>
      <c r="L7" s="14">
        <v>5.5785714285714301</v>
      </c>
      <c r="M7" s="13">
        <v>3</v>
      </c>
      <c r="N7" s="14">
        <v>6.18333333333333</v>
      </c>
      <c r="O7" s="13">
        <v>7</v>
      </c>
      <c r="P7" s="14">
        <v>7.9785714285714304</v>
      </c>
      <c r="Q7" s="13">
        <v>8</v>
      </c>
      <c r="R7" s="14">
        <v>6.09375</v>
      </c>
      <c r="S7" s="13" t="str">
        <f t="shared" si="0"/>
        <v>maghiară||ŞCOALA GIMNAZIALĂ "OLOSZ LAJOS" ADEA</v>
      </c>
    </row>
    <row r="8" spans="1:19" x14ac:dyDescent="0.2">
      <c r="A8" s="13" t="s">
        <v>277</v>
      </c>
      <c r="B8" s="13" t="s">
        <v>158</v>
      </c>
      <c r="C8" s="13" t="s">
        <v>103</v>
      </c>
      <c r="D8" s="13" t="s">
        <v>64</v>
      </c>
      <c r="E8" s="13">
        <v>14</v>
      </c>
      <c r="F8" s="14">
        <v>6.8535714285714304</v>
      </c>
      <c r="G8" s="13">
        <v>3</v>
      </c>
      <c r="H8" s="14">
        <v>8.2333333333333307</v>
      </c>
      <c r="I8" s="13">
        <v>12</v>
      </c>
      <c r="J8" s="14">
        <v>7.3958333333333304</v>
      </c>
      <c r="K8" s="13">
        <v>13</v>
      </c>
      <c r="L8" s="14">
        <v>5.85769230769231</v>
      </c>
      <c r="M8" s="13">
        <v>19</v>
      </c>
      <c r="N8" s="14">
        <v>7.4657894736842101</v>
      </c>
      <c r="O8" s="13">
        <v>9</v>
      </c>
      <c r="P8" s="14">
        <v>7.2666666666666702</v>
      </c>
      <c r="Q8" s="13">
        <v>13</v>
      </c>
      <c r="R8" s="14">
        <v>6.8076923076923102</v>
      </c>
      <c r="S8" s="13" t="str">
        <f t="shared" si="0"/>
        <v>maghiară||ŞCOALA GIMNAZIALĂ "ORMÓS ZSIGMOND" PECICA</v>
      </c>
    </row>
    <row r="9" spans="1:19" x14ac:dyDescent="0.2">
      <c r="A9" s="13" t="s">
        <v>277</v>
      </c>
      <c r="B9" s="13" t="s">
        <v>159</v>
      </c>
      <c r="C9" s="13" t="s">
        <v>160</v>
      </c>
      <c r="D9" s="13" t="s">
        <v>76</v>
      </c>
      <c r="E9" s="13">
        <v>9</v>
      </c>
      <c r="F9" s="14">
        <v>7.74444444444444</v>
      </c>
      <c r="G9" s="13">
        <v>10</v>
      </c>
      <c r="H9" s="14">
        <v>8.0449999999999999</v>
      </c>
      <c r="I9" s="13">
        <v>14</v>
      </c>
      <c r="J9" s="14">
        <v>8.1999999999999993</v>
      </c>
      <c r="K9" s="13">
        <v>6</v>
      </c>
      <c r="L9" s="14">
        <v>6.5333333333333297</v>
      </c>
      <c r="M9" s="13">
        <v>8</v>
      </c>
      <c r="N9" s="14">
        <v>7.8125</v>
      </c>
      <c r="O9" s="13">
        <v>9</v>
      </c>
      <c r="P9" s="14">
        <v>7.8055555555555598</v>
      </c>
      <c r="Q9" s="13">
        <v>13</v>
      </c>
      <c r="R9" s="14">
        <v>6.8076923076923102</v>
      </c>
      <c r="S9" s="13" t="str">
        <f t="shared" si="0"/>
        <v>maghiară||ŞCOALA GIMNAZIALĂ "PATER GODO MIHALY" DOROBANŢI</v>
      </c>
    </row>
    <row r="10" spans="1:19" x14ac:dyDescent="0.2">
      <c r="A10" s="13" t="s">
        <v>277</v>
      </c>
      <c r="B10" s="13" t="s">
        <v>165</v>
      </c>
      <c r="C10" s="13" t="s">
        <v>107</v>
      </c>
      <c r="D10" s="13" t="s">
        <v>64</v>
      </c>
      <c r="E10" s="13">
        <v>6</v>
      </c>
      <c r="F10" s="14">
        <v>6.6583333333333297</v>
      </c>
      <c r="G10" s="13">
        <v>2</v>
      </c>
      <c r="H10" s="14">
        <v>6.4</v>
      </c>
      <c r="I10" s="13">
        <v>5</v>
      </c>
      <c r="J10" s="14">
        <v>4.6900000000000004</v>
      </c>
      <c r="K10" s="13">
        <v>5</v>
      </c>
      <c r="L10" s="14">
        <v>3.01</v>
      </c>
      <c r="M10" s="13">
        <v>8</v>
      </c>
      <c r="N10" s="14">
        <v>3.9375</v>
      </c>
      <c r="O10" s="13">
        <v>8</v>
      </c>
      <c r="P10" s="14">
        <v>3.6875</v>
      </c>
      <c r="Q10" s="13">
        <v>10</v>
      </c>
      <c r="R10" s="14">
        <v>3.9649999999999999</v>
      </c>
      <c r="S10" s="13" t="str">
        <f t="shared" si="0"/>
        <v>maghiară||ŞCOALA GIMNAZIALĂ "PĂDURENI" CHIŞINEU CRIŞ</v>
      </c>
    </row>
    <row r="11" spans="1:19" x14ac:dyDescent="0.2">
      <c r="A11" s="13" t="s">
        <v>277</v>
      </c>
      <c r="B11" s="13" t="s">
        <v>172</v>
      </c>
      <c r="C11" s="13" t="s">
        <v>173</v>
      </c>
      <c r="D11" s="13" t="s">
        <v>76</v>
      </c>
      <c r="E11" s="13">
        <v>10</v>
      </c>
      <c r="F11" s="14">
        <v>7.93</v>
      </c>
      <c r="G11" s="13">
        <v>7</v>
      </c>
      <c r="H11" s="14">
        <v>7.2714285714285696</v>
      </c>
      <c r="I11" s="13">
        <v>6</v>
      </c>
      <c r="J11" s="14">
        <v>7.3416666666666703</v>
      </c>
      <c r="K11" s="13">
        <v>6</v>
      </c>
      <c r="L11" s="14">
        <v>5.65</v>
      </c>
      <c r="M11" s="13">
        <v>3</v>
      </c>
      <c r="N11" s="14">
        <v>8.2166666666666703</v>
      </c>
      <c r="O11" s="13">
        <v>9</v>
      </c>
      <c r="P11" s="14">
        <v>7.1666666666666696</v>
      </c>
      <c r="Q11" s="13">
        <v>5</v>
      </c>
      <c r="R11" s="14">
        <v>4.51</v>
      </c>
      <c r="S11" s="13" t="str">
        <f t="shared" si="0"/>
        <v>maghiară||ŞCOALA GIMNAZIALĂ "SIMONYI IMRE" SATU NOU</v>
      </c>
    </row>
    <row r="12" spans="1:19" x14ac:dyDescent="0.2">
      <c r="A12" s="13" t="s">
        <v>277</v>
      </c>
      <c r="B12" s="13" t="s">
        <v>174</v>
      </c>
      <c r="C12" s="13" t="s">
        <v>175</v>
      </c>
      <c r="D12" s="13" t="s">
        <v>76</v>
      </c>
      <c r="E12" s="13">
        <v>6</v>
      </c>
      <c r="F12" s="14">
        <v>7.5833333333333304</v>
      </c>
      <c r="G12" s="13">
        <v>6</v>
      </c>
      <c r="H12" s="14">
        <v>7.5916666666666703</v>
      </c>
      <c r="I12" s="13">
        <v>8</v>
      </c>
      <c r="J12" s="14">
        <v>6.8125</v>
      </c>
      <c r="K12" s="13">
        <v>9</v>
      </c>
      <c r="L12" s="14">
        <v>8.2222222222222197</v>
      </c>
      <c r="M12" s="13">
        <v>6</v>
      </c>
      <c r="N12" s="14">
        <v>7.0833333333333304</v>
      </c>
      <c r="O12" s="13">
        <v>6</v>
      </c>
      <c r="P12" s="14">
        <v>8.2583333333333293</v>
      </c>
      <c r="Q12" s="13">
        <v>11</v>
      </c>
      <c r="R12" s="14">
        <v>7.3636363636363598</v>
      </c>
      <c r="S12" s="13" t="str">
        <f t="shared" si="0"/>
        <v>maghiară||ŞCOALA GIMNAZIALĂ "TABAJDI KAROLY" ZERIND</v>
      </c>
    </row>
    <row r="13" spans="1:19" x14ac:dyDescent="0.2">
      <c r="A13" s="13" t="s">
        <v>277</v>
      </c>
      <c r="B13" s="13" t="s">
        <v>220</v>
      </c>
      <c r="C13" s="13" t="s">
        <v>221</v>
      </c>
      <c r="D13" s="13" t="s">
        <v>76</v>
      </c>
      <c r="E13" s="13">
        <v>5</v>
      </c>
      <c r="F13" s="14">
        <v>7.05</v>
      </c>
      <c r="G13" s="13">
        <v>7</v>
      </c>
      <c r="H13" s="14">
        <v>7.1285714285714299</v>
      </c>
      <c r="I13" s="13"/>
      <c r="J13" s="14"/>
      <c r="K13" s="13">
        <v>7</v>
      </c>
      <c r="L13" s="14">
        <v>7.8642857142857103</v>
      </c>
      <c r="M13" s="13">
        <v>2</v>
      </c>
      <c r="N13" s="14">
        <v>7.4749999999999996</v>
      </c>
      <c r="O13" s="13">
        <v>6</v>
      </c>
      <c r="P13" s="14">
        <v>5.5083333333333302</v>
      </c>
      <c r="Q13" s="13">
        <v>5</v>
      </c>
      <c r="R13" s="14">
        <v>7.23</v>
      </c>
      <c r="S13" s="13" t="str">
        <f t="shared" si="0"/>
        <v>maghiară||ŞCOALA GIMNAZIALĂ MAILAT</v>
      </c>
    </row>
    <row r="14" spans="1:19" x14ac:dyDescent="0.2">
      <c r="A14" s="13" t="s">
        <v>278</v>
      </c>
      <c r="B14" s="13" t="s">
        <v>104</v>
      </c>
      <c r="C14" s="13" t="s">
        <v>105</v>
      </c>
      <c r="D14" s="13" t="s">
        <v>64</v>
      </c>
      <c r="E14" s="13">
        <v>17</v>
      </c>
      <c r="F14" s="14">
        <v>8.1735294117647008</v>
      </c>
      <c r="G14" s="13">
        <v>11</v>
      </c>
      <c r="H14" s="14">
        <v>7.5909090909090899</v>
      </c>
      <c r="I14" s="13">
        <v>20</v>
      </c>
      <c r="J14" s="14">
        <v>7.7149999999999999</v>
      </c>
      <c r="K14" s="13">
        <v>10</v>
      </c>
      <c r="L14" s="14">
        <v>7.73</v>
      </c>
      <c r="M14" s="13">
        <v>15</v>
      </c>
      <c r="N14" s="14">
        <v>8.8266666666666698</v>
      </c>
      <c r="O14" s="13">
        <v>12</v>
      </c>
      <c r="P14" s="14">
        <v>8.5</v>
      </c>
      <c r="Q14" s="13">
        <v>12</v>
      </c>
      <c r="R14" s="14">
        <v>7.8583333333333298</v>
      </c>
      <c r="S14" s="13" t="str">
        <f t="shared" si="0"/>
        <v>slovacă||LICEUL TEORETIC "JOZEF GREGOR TAJOVSKY" NĂDLAC</v>
      </c>
    </row>
  </sheetData>
  <pageMargins left="0.75" right="0.75" top="1" bottom="1" header="0.511811023622047" footer="0.511811023622047"/>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22"/>
  <sheetViews>
    <sheetView showGridLines="0" zoomScaleNormal="100" workbookViewId="0">
      <pane ySplit="3" topLeftCell="A4" activePane="bottomLeft" state="frozen"/>
      <selection pane="bottomLeft"/>
    </sheetView>
  </sheetViews>
  <sheetFormatPr baseColWidth="10" defaultColWidth="8.6640625" defaultRowHeight="15" x14ac:dyDescent="0.2"/>
  <cols>
    <col min="1" max="1" width="6" customWidth="1"/>
    <col min="2" max="2" width="46" customWidth="1"/>
    <col min="3" max="3" width="16" customWidth="1"/>
    <col min="4" max="4" width="9" customWidth="1"/>
    <col min="5" max="5" width="7" customWidth="1"/>
    <col min="6" max="6" width="9" customWidth="1"/>
    <col min="7" max="7" width="7" customWidth="1"/>
    <col min="8" max="8" width="9" customWidth="1"/>
    <col min="9" max="9" width="7" customWidth="1"/>
    <col min="10" max="10" width="9" customWidth="1"/>
    <col min="11" max="11" width="7" customWidth="1"/>
    <col min="12" max="12" width="9" customWidth="1"/>
    <col min="13" max="13" width="7" customWidth="1"/>
    <col min="14" max="14" width="9" customWidth="1"/>
    <col min="15" max="15" width="7" customWidth="1"/>
    <col min="16" max="16" width="9" customWidth="1"/>
    <col min="17" max="17" width="7" customWidth="1"/>
    <col min="18" max="18" width="9" customWidth="1"/>
    <col min="19" max="19" width="10" customWidth="1"/>
  </cols>
  <sheetData>
    <row r="1" spans="1:19" x14ac:dyDescent="0.2">
      <c r="A1" s="2" t="s">
        <v>279</v>
      </c>
      <c r="B1" s="2"/>
      <c r="C1" s="2"/>
      <c r="D1" s="2"/>
      <c r="E1" s="2"/>
      <c r="F1" s="2"/>
      <c r="G1" s="2"/>
      <c r="H1" s="2"/>
      <c r="I1" s="2"/>
      <c r="J1" s="2"/>
      <c r="K1" s="2"/>
      <c r="L1" s="2"/>
      <c r="M1" s="2"/>
      <c r="N1" s="2"/>
      <c r="O1" s="2"/>
      <c r="P1" s="2"/>
      <c r="Q1" s="2"/>
      <c r="R1" s="2"/>
      <c r="S1" s="2"/>
    </row>
    <row r="4" spans="1:19" x14ac:dyDescent="0.2">
      <c r="A4" s="1" t="s">
        <v>280</v>
      </c>
      <c r="B4" s="1"/>
      <c r="C4" s="1"/>
      <c r="D4" s="1"/>
      <c r="E4" s="1"/>
      <c r="F4" s="1"/>
      <c r="G4" s="1"/>
      <c r="H4" s="1"/>
      <c r="I4" s="1"/>
      <c r="J4" s="1"/>
      <c r="K4" s="1"/>
      <c r="L4" s="1"/>
      <c r="M4" s="1"/>
      <c r="N4" s="1"/>
      <c r="O4" s="1"/>
      <c r="P4" s="1"/>
      <c r="Q4" s="1"/>
      <c r="R4" s="1"/>
      <c r="S4" s="1"/>
    </row>
    <row r="5" spans="1:19" ht="28" x14ac:dyDescent="0.2">
      <c r="A5" s="12" t="s">
        <v>262</v>
      </c>
      <c r="B5" s="12" t="s">
        <v>24</v>
      </c>
      <c r="C5" s="12" t="s">
        <v>25</v>
      </c>
      <c r="D5" s="12" t="s">
        <v>26</v>
      </c>
      <c r="E5" s="12" t="s">
        <v>281</v>
      </c>
      <c r="F5" s="12" t="s">
        <v>282</v>
      </c>
      <c r="G5" s="12" t="s">
        <v>283</v>
      </c>
      <c r="H5" s="12" t="s">
        <v>284</v>
      </c>
      <c r="I5" s="12" t="s">
        <v>285</v>
      </c>
      <c r="J5" s="12" t="s">
        <v>286</v>
      </c>
      <c r="K5" s="12" t="s">
        <v>287</v>
      </c>
      <c r="L5" s="12" t="s">
        <v>288</v>
      </c>
      <c r="M5" s="12" t="s">
        <v>289</v>
      </c>
      <c r="N5" s="12" t="s">
        <v>290</v>
      </c>
      <c r="O5" s="12" t="s">
        <v>291</v>
      </c>
      <c r="P5" s="12" t="s">
        <v>292</v>
      </c>
      <c r="Q5" s="12" t="s">
        <v>293</v>
      </c>
      <c r="R5" s="12" t="s">
        <v>294</v>
      </c>
      <c r="S5" s="12" t="s">
        <v>295</v>
      </c>
    </row>
    <row r="6" spans="1:19" x14ac:dyDescent="0.2">
      <c r="A6" s="15">
        <v>1</v>
      </c>
      <c r="B6" s="16" t="s">
        <v>101</v>
      </c>
      <c r="C6" s="16" t="s">
        <v>66</v>
      </c>
      <c r="D6" s="15" t="s">
        <v>64</v>
      </c>
      <c r="E6" s="10">
        <f>IFERROR(IF(ISBLANK(INDEX(Date_Materna!$E:$E,MATCH("germană"&amp;"||"&amp;$B6,Date_Materna!$S:$S,0))),"-",INDEX(Date_Materna!$E:$E,MATCH("germană"&amp;"||"&amp;$B6,Date_Materna!$S:$S,0))),"-")</f>
        <v>42</v>
      </c>
      <c r="F6" s="10">
        <f>IFERROR(IF(ISBLANK(INDEX(Date_Materna!$F:$F,MATCH("germană"&amp;"||"&amp;$B6,Date_Materna!$S:$S,0))),"-",INDEX(Date_Materna!$F:$F,MATCH("germană"&amp;"||"&amp;$B6,Date_Materna!$S:$S,0))),"-")</f>
        <v>7.5380952380952397</v>
      </c>
      <c r="G6" s="10">
        <f>IFERROR(IF(ISBLANK(INDEX(Date_Materna!$G:$G,MATCH("germană"&amp;"||"&amp;$B6,Date_Materna!$S:$S,0))),"-",INDEX(Date_Materna!$G:$G,MATCH("germană"&amp;"||"&amp;$B6,Date_Materna!$S:$S,0))),"-")</f>
        <v>33</v>
      </c>
      <c r="H6" s="10">
        <f>IFERROR(IF(ISBLANK(INDEX(Date_Materna!$H:$H,MATCH("germană"&amp;"||"&amp;$B6,Date_Materna!$S:$S,0))),"-",INDEX(Date_Materna!$H:$H,MATCH("germană"&amp;"||"&amp;$B6,Date_Materna!$S:$S,0))),"-")</f>
        <v>6.8848484848484901</v>
      </c>
      <c r="I6" s="10">
        <f>IFERROR(IF(ISBLANK(INDEX(Date_Materna!$I:$I,MATCH("germană"&amp;"||"&amp;$B6,Date_Materna!$S:$S,0))),"-",INDEX(Date_Materna!$I:$I,MATCH("germană"&amp;"||"&amp;$B6,Date_Materna!$S:$S,0))),"-")</f>
        <v>53</v>
      </c>
      <c r="J6" s="10">
        <f>IFERROR(IF(ISBLANK(INDEX(Date_Materna!$J:$J,MATCH("germană"&amp;"||"&amp;$B6,Date_Materna!$S:$S,0))),"-",INDEX(Date_Materna!$J:$J,MATCH("germană"&amp;"||"&amp;$B6,Date_Materna!$S:$S,0))),"-")</f>
        <v>8.4905660377358494</v>
      </c>
      <c r="K6" s="10">
        <f>IFERROR(IF(ISBLANK(INDEX(Date_Materna!$K:$K,MATCH("germană"&amp;"||"&amp;$B6,Date_Materna!$S:$S,0))),"-",INDEX(Date_Materna!$K:$K,MATCH("germană"&amp;"||"&amp;$B6,Date_Materna!$S:$S,0))),"-")</f>
        <v>53</v>
      </c>
      <c r="L6" s="10">
        <f>IFERROR(IF(ISBLANK(INDEX(Date_Materna!$L:$L,MATCH("germană"&amp;"||"&amp;$B6,Date_Materna!$S:$S,0))),"-",INDEX(Date_Materna!$L:$L,MATCH("germană"&amp;"||"&amp;$B6,Date_Materna!$S:$S,0))),"-")</f>
        <v>7.1207547169811303</v>
      </c>
      <c r="M6" s="10">
        <f>IFERROR(IF(ISBLANK(INDEX(Date_Materna!$M:$M,MATCH("germană"&amp;"||"&amp;$B6,Date_Materna!$S:$S,0))),"-",INDEX(Date_Materna!$M:$M,MATCH("germană"&amp;"||"&amp;$B6,Date_Materna!$S:$S,0))),"-")</f>
        <v>66</v>
      </c>
      <c r="N6" s="10">
        <f>IFERROR(IF(ISBLANK(INDEX(Date_Materna!$N:$N,MATCH("germană"&amp;"||"&amp;$B6,Date_Materna!$S:$S,0))),"-",INDEX(Date_Materna!$N:$N,MATCH("germană"&amp;"||"&amp;$B6,Date_Materna!$S:$S,0))),"-")</f>
        <v>7.2340909090909102</v>
      </c>
      <c r="O6" s="10">
        <f>IFERROR(IF(ISBLANK(INDEX(Date_Materna!$O:$O,MATCH("germană"&amp;"||"&amp;$B6,Date_Materna!$S:$S,0))),"-",INDEX(Date_Materna!$O:$O,MATCH("germană"&amp;"||"&amp;$B6,Date_Materna!$S:$S,0))),"-")</f>
        <v>53</v>
      </c>
      <c r="P6" s="10">
        <f>IFERROR(IF(ISBLANK(INDEX(Date_Materna!$P:$P,MATCH("germană"&amp;"||"&amp;$B6,Date_Materna!$S:$S,0))),"-",INDEX(Date_Materna!$P:$P,MATCH("germană"&amp;"||"&amp;$B6,Date_Materna!$S:$S,0))),"-")</f>
        <v>6.5792452830188699</v>
      </c>
      <c r="Q6" s="10">
        <f>IFERROR(IF(ISBLANK(INDEX(Date_Materna!$Q:$Q,MATCH("germană"&amp;"||"&amp;$B6,Date_Materna!$S:$S,0))),"-",INDEX(Date_Materna!$Q:$Q,MATCH("germană"&amp;"||"&amp;$B6,Date_Materna!$S:$S,0))),"-")</f>
        <v>61</v>
      </c>
      <c r="R6" s="10">
        <f>IFERROR(IF(ISBLANK(INDEX(Date_Materna!$R:$R,MATCH("germană"&amp;"||"&amp;$B6,Date_Materna!$S:$S,0))),"-",INDEX(Date_Materna!$R:$R,MATCH("germană"&amp;"||"&amp;$B6,Date_Materna!$S:$S,0))),"-")</f>
        <v>7.2057377049180298</v>
      </c>
      <c r="S6" s="10">
        <f>IFERROR(IF(OR(ISTEXT(F6),ISTEXT(R6)),"-",ROUND(R6-F6,2)),"-")</f>
        <v>-0.33</v>
      </c>
    </row>
    <row r="7" spans="1:19" x14ac:dyDescent="0.2">
      <c r="A7" s="15">
        <v>2</v>
      </c>
      <c r="B7" s="16" t="s">
        <v>90</v>
      </c>
      <c r="C7" s="16" t="s">
        <v>91</v>
      </c>
      <c r="D7" s="15" t="s">
        <v>64</v>
      </c>
      <c r="E7" s="10" t="str">
        <f>IFERROR(IF(ISBLANK(INDEX(Date_Materna!$E:$E,MATCH("germană"&amp;"||"&amp;$B7,Date_Materna!$S:$S,0))),"-",INDEX(Date_Materna!$E:$E,MATCH("germană"&amp;"||"&amp;$B7,Date_Materna!$S:$S,0))),"-")</f>
        <v>-</v>
      </c>
      <c r="F7" s="10" t="str">
        <f>IFERROR(IF(ISBLANK(INDEX(Date_Materna!$F:$F,MATCH("germană"&amp;"||"&amp;$B7,Date_Materna!$S:$S,0))),"-",INDEX(Date_Materna!$F:$F,MATCH("germană"&amp;"||"&amp;$B7,Date_Materna!$S:$S,0))),"-")</f>
        <v>-</v>
      </c>
      <c r="G7" s="10">
        <f>IFERROR(IF(ISBLANK(INDEX(Date_Materna!$G:$G,MATCH("germană"&amp;"||"&amp;$B7,Date_Materna!$S:$S,0))),"-",INDEX(Date_Materna!$G:$G,MATCH("germană"&amp;"||"&amp;$B7,Date_Materna!$S:$S,0))),"-")</f>
        <v>8</v>
      </c>
      <c r="H7" s="10">
        <f>IFERROR(IF(ISBLANK(INDEX(Date_Materna!$H:$H,MATCH("germană"&amp;"||"&amp;$B7,Date_Materna!$S:$S,0))),"-",INDEX(Date_Materna!$H:$H,MATCH("germană"&amp;"||"&amp;$B7,Date_Materna!$S:$S,0))),"-")</f>
        <v>4.0374999999999996</v>
      </c>
      <c r="I7" s="10">
        <f>IFERROR(IF(ISBLANK(INDEX(Date_Materna!$I:$I,MATCH("germană"&amp;"||"&amp;$B7,Date_Materna!$S:$S,0))),"-",INDEX(Date_Materna!$I:$I,MATCH("germană"&amp;"||"&amp;$B7,Date_Materna!$S:$S,0))),"-")</f>
        <v>12</v>
      </c>
      <c r="J7" s="10">
        <f>IFERROR(IF(ISBLANK(INDEX(Date_Materna!$J:$J,MATCH("germană"&amp;"||"&amp;$B7,Date_Materna!$S:$S,0))),"-",INDEX(Date_Materna!$J:$J,MATCH("germană"&amp;"||"&amp;$B7,Date_Materna!$S:$S,0))),"-")</f>
        <v>3.8541666666666701</v>
      </c>
      <c r="K7" s="10">
        <f>IFERROR(IF(ISBLANK(INDEX(Date_Materna!$K:$K,MATCH("germană"&amp;"||"&amp;$B7,Date_Materna!$S:$S,0))),"-",INDEX(Date_Materna!$K:$K,MATCH("germană"&amp;"||"&amp;$B7,Date_Materna!$S:$S,0))),"-")</f>
        <v>12</v>
      </c>
      <c r="L7" s="10">
        <f>IFERROR(IF(ISBLANK(INDEX(Date_Materna!$L:$L,MATCH("germană"&amp;"||"&amp;$B7,Date_Materna!$S:$S,0))),"-",INDEX(Date_Materna!$L:$L,MATCH("germană"&amp;"||"&amp;$B7,Date_Materna!$S:$S,0))),"-")</f>
        <v>1.69166666666667</v>
      </c>
      <c r="M7" s="10">
        <f>IFERROR(IF(ISBLANK(INDEX(Date_Materna!$M:$M,MATCH("germană"&amp;"||"&amp;$B7,Date_Materna!$S:$S,0))),"-",INDEX(Date_Materna!$M:$M,MATCH("germană"&amp;"||"&amp;$B7,Date_Materna!$S:$S,0))),"-")</f>
        <v>15</v>
      </c>
      <c r="N7" s="10">
        <f>IFERROR(IF(ISBLANK(INDEX(Date_Materna!$N:$N,MATCH("germană"&amp;"||"&amp;$B7,Date_Materna!$S:$S,0))),"-",INDEX(Date_Materna!$N:$N,MATCH("germană"&amp;"||"&amp;$B7,Date_Materna!$S:$S,0))),"-")</f>
        <v>4.2366666666666699</v>
      </c>
      <c r="O7" s="10">
        <f>IFERROR(IF(ISBLANK(INDEX(Date_Materna!$O:$O,MATCH("germană"&amp;"||"&amp;$B7,Date_Materna!$S:$S,0))),"-",INDEX(Date_Materna!$O:$O,MATCH("germană"&amp;"||"&amp;$B7,Date_Materna!$S:$S,0))),"-")</f>
        <v>11</v>
      </c>
      <c r="P7" s="10">
        <f>IFERROR(IF(ISBLANK(INDEX(Date_Materna!$P:$P,MATCH("germană"&amp;"||"&amp;$B7,Date_Materna!$S:$S,0))),"-",INDEX(Date_Materna!$P:$P,MATCH("germană"&amp;"||"&amp;$B7,Date_Materna!$S:$S,0))),"-")</f>
        <v>3.4772727272727302</v>
      </c>
      <c r="Q7" s="10">
        <f>IFERROR(IF(ISBLANK(INDEX(Date_Materna!$Q:$Q,MATCH("germană"&amp;"||"&amp;$B7,Date_Materna!$S:$S,0))),"-",INDEX(Date_Materna!$Q:$Q,MATCH("germană"&amp;"||"&amp;$B7,Date_Materna!$S:$S,0))),"-")</f>
        <v>8</v>
      </c>
      <c r="R7" s="10">
        <f>IFERROR(IF(ISBLANK(INDEX(Date_Materna!$R:$R,MATCH("germană"&amp;"||"&amp;$B7,Date_Materna!$S:$S,0))),"-",INDEX(Date_Materna!$R:$R,MATCH("germană"&amp;"||"&amp;$B7,Date_Materna!$S:$S,0))),"-")</f>
        <v>1.9750000000000001</v>
      </c>
      <c r="S7" s="10" t="str">
        <f>IFERROR(IF(OR(ISTEXT(F7),ISTEXT(R7)),"-",ROUND(R7-F7,2)),"-")</f>
        <v>-</v>
      </c>
    </row>
    <row r="8" spans="1:19" x14ac:dyDescent="0.2">
      <c r="A8" s="1" t="s">
        <v>296</v>
      </c>
      <c r="B8" s="1"/>
      <c r="C8" s="1"/>
      <c r="D8" s="1"/>
      <c r="E8" s="1"/>
      <c r="F8" s="1"/>
      <c r="G8" s="1"/>
      <c r="H8" s="1"/>
      <c r="I8" s="1"/>
      <c r="J8" s="1"/>
      <c r="K8" s="1"/>
      <c r="L8" s="1"/>
      <c r="M8" s="1"/>
      <c r="N8" s="1"/>
      <c r="O8" s="1"/>
      <c r="P8" s="1"/>
      <c r="Q8" s="1"/>
      <c r="R8" s="1"/>
      <c r="S8" s="1"/>
    </row>
    <row r="9" spans="1:19" ht="28" x14ac:dyDescent="0.2">
      <c r="A9" s="12" t="s">
        <v>262</v>
      </c>
      <c r="B9" s="12" t="s">
        <v>24</v>
      </c>
      <c r="C9" s="12" t="s">
        <v>25</v>
      </c>
      <c r="D9" s="12" t="s">
        <v>26</v>
      </c>
      <c r="E9" s="12" t="s">
        <v>281</v>
      </c>
      <c r="F9" s="12" t="s">
        <v>282</v>
      </c>
      <c r="G9" s="12" t="s">
        <v>283</v>
      </c>
      <c r="H9" s="12" t="s">
        <v>284</v>
      </c>
      <c r="I9" s="12" t="s">
        <v>285</v>
      </c>
      <c r="J9" s="12" t="s">
        <v>286</v>
      </c>
      <c r="K9" s="12" t="s">
        <v>287</v>
      </c>
      <c r="L9" s="12" t="s">
        <v>288</v>
      </c>
      <c r="M9" s="12" t="s">
        <v>289</v>
      </c>
      <c r="N9" s="12" t="s">
        <v>290</v>
      </c>
      <c r="O9" s="12" t="s">
        <v>291</v>
      </c>
      <c r="P9" s="12" t="s">
        <v>292</v>
      </c>
      <c r="Q9" s="12" t="s">
        <v>293</v>
      </c>
      <c r="R9" s="12" t="s">
        <v>294</v>
      </c>
      <c r="S9" s="12" t="s">
        <v>295</v>
      </c>
    </row>
    <row r="10" spans="1:19" x14ac:dyDescent="0.2">
      <c r="A10" s="15">
        <v>1</v>
      </c>
      <c r="B10" s="16" t="s">
        <v>71</v>
      </c>
      <c r="C10" s="16" t="s">
        <v>66</v>
      </c>
      <c r="D10" s="15" t="s">
        <v>64</v>
      </c>
      <c r="E10" s="10">
        <f>IFERROR(IF(ISBLANK(INDEX(Date_Materna!$E:$E,MATCH("maghiară"&amp;"||"&amp;$B10,Date_Materna!$S:$S,0))),"-",INDEX(Date_Materna!$E:$E,MATCH("maghiară"&amp;"||"&amp;$B10,Date_Materna!$S:$S,0))),"-")</f>
        <v>22</v>
      </c>
      <c r="F10" s="10">
        <f>IFERROR(IF(ISBLANK(INDEX(Date_Materna!$F:$F,MATCH("maghiară"&amp;"||"&amp;$B10,Date_Materna!$S:$S,0))),"-",INDEX(Date_Materna!$F:$F,MATCH("maghiară"&amp;"||"&amp;$B10,Date_Materna!$S:$S,0))),"-")</f>
        <v>7.2704545454545499</v>
      </c>
      <c r="G10" s="10">
        <f>IFERROR(IF(ISBLANK(INDEX(Date_Materna!$G:$G,MATCH("maghiară"&amp;"||"&amp;$B10,Date_Materna!$S:$S,0))),"-",INDEX(Date_Materna!$G:$G,MATCH("maghiară"&amp;"||"&amp;$B10,Date_Materna!$S:$S,0))),"-")</f>
        <v>27</v>
      </c>
      <c r="H10" s="10">
        <f>IFERROR(IF(ISBLANK(INDEX(Date_Materna!$H:$H,MATCH("maghiară"&amp;"||"&amp;$B10,Date_Materna!$S:$S,0))),"-",INDEX(Date_Materna!$H:$H,MATCH("maghiară"&amp;"||"&amp;$B10,Date_Materna!$S:$S,0))),"-")</f>
        <v>8.12777777777778</v>
      </c>
      <c r="I10" s="10">
        <f>IFERROR(IF(ISBLANK(INDEX(Date_Materna!$I:$I,MATCH("maghiară"&amp;"||"&amp;$B10,Date_Materna!$S:$S,0))),"-",INDEX(Date_Materna!$I:$I,MATCH("maghiară"&amp;"||"&amp;$B10,Date_Materna!$S:$S,0))),"-")</f>
        <v>33</v>
      </c>
      <c r="J10" s="10">
        <f>IFERROR(IF(ISBLANK(INDEX(Date_Materna!$J:$J,MATCH("maghiară"&amp;"||"&amp;$B10,Date_Materna!$S:$S,0))),"-",INDEX(Date_Materna!$J:$J,MATCH("maghiară"&amp;"||"&amp;$B10,Date_Materna!$S:$S,0))),"-")</f>
        <v>8.1424242424242408</v>
      </c>
      <c r="K10" s="10">
        <f>IFERROR(IF(ISBLANK(INDEX(Date_Materna!$K:$K,MATCH("maghiară"&amp;"||"&amp;$B10,Date_Materna!$S:$S,0))),"-",INDEX(Date_Materna!$K:$K,MATCH("maghiară"&amp;"||"&amp;$B10,Date_Materna!$S:$S,0))),"-")</f>
        <v>21</v>
      </c>
      <c r="L10" s="10">
        <f>IFERROR(IF(ISBLANK(INDEX(Date_Materna!$L:$L,MATCH("maghiară"&amp;"||"&amp;$B10,Date_Materna!$S:$S,0))),"-",INDEX(Date_Materna!$L:$L,MATCH("maghiară"&amp;"||"&amp;$B10,Date_Materna!$S:$S,0))),"-")</f>
        <v>8.0142857142857107</v>
      </c>
      <c r="M10" s="10">
        <f>IFERROR(IF(ISBLANK(INDEX(Date_Materna!$M:$M,MATCH("maghiară"&amp;"||"&amp;$B10,Date_Materna!$S:$S,0))),"-",INDEX(Date_Materna!$M:$M,MATCH("maghiară"&amp;"||"&amp;$B10,Date_Materna!$S:$S,0))),"-")</f>
        <v>35</v>
      </c>
      <c r="N10" s="10">
        <f>IFERROR(IF(ISBLANK(INDEX(Date_Materna!$N:$N,MATCH("maghiară"&amp;"||"&amp;$B10,Date_Materna!$S:$S,0))),"-",INDEX(Date_Materna!$N:$N,MATCH("maghiară"&amp;"||"&amp;$B10,Date_Materna!$S:$S,0))),"-")</f>
        <v>8.50285714285714</v>
      </c>
      <c r="O10" s="10">
        <f>IFERROR(IF(ISBLANK(INDEX(Date_Materna!$O:$O,MATCH("maghiară"&amp;"||"&amp;$B10,Date_Materna!$S:$S,0))),"-",INDEX(Date_Materna!$O:$O,MATCH("maghiară"&amp;"||"&amp;$B10,Date_Materna!$S:$S,0))),"-")</f>
        <v>28</v>
      </c>
      <c r="P10" s="10">
        <f>IFERROR(IF(ISBLANK(INDEX(Date_Materna!$P:$P,MATCH("maghiară"&amp;"||"&amp;$B10,Date_Materna!$S:$S,0))),"-",INDEX(Date_Materna!$P:$P,MATCH("maghiară"&amp;"||"&amp;$B10,Date_Materna!$S:$S,0))),"-")</f>
        <v>8.6214285714285701</v>
      </c>
      <c r="Q10" s="10">
        <f>IFERROR(IF(ISBLANK(INDEX(Date_Materna!$Q:$Q,MATCH("maghiară"&amp;"||"&amp;$B10,Date_Materna!$S:$S,0))),"-",INDEX(Date_Materna!$Q:$Q,MATCH("maghiară"&amp;"||"&amp;$B10,Date_Materna!$S:$S,0))),"-")</f>
        <v>34</v>
      </c>
      <c r="R10" s="10">
        <f>IFERROR(IF(ISBLANK(INDEX(Date_Materna!$R:$R,MATCH("maghiară"&amp;"||"&amp;$B10,Date_Materna!$S:$S,0))),"-",INDEX(Date_Materna!$R:$R,MATCH("maghiară"&amp;"||"&amp;$B10,Date_Materna!$S:$S,0))),"-")</f>
        <v>8.2308823529411796</v>
      </c>
      <c r="S10" s="10">
        <f t="shared" ref="S10:S19" si="0">IFERROR(IF(OR(ISTEXT(F10),ISTEXT(R10)),"-",ROUND(R10-F10,2)),"-")</f>
        <v>0.96</v>
      </c>
    </row>
    <row r="11" spans="1:19" x14ac:dyDescent="0.2">
      <c r="A11" s="15">
        <v>2</v>
      </c>
      <c r="B11" s="16" t="s">
        <v>153</v>
      </c>
      <c r="C11" s="16" t="s">
        <v>154</v>
      </c>
      <c r="D11" s="15" t="s">
        <v>76</v>
      </c>
      <c r="E11" s="10">
        <f>IFERROR(IF(ISBLANK(INDEX(Date_Materna!$E:$E,MATCH("maghiară"&amp;"||"&amp;$B11,Date_Materna!$S:$S,0))),"-",INDEX(Date_Materna!$E:$E,MATCH("maghiară"&amp;"||"&amp;$B11,Date_Materna!$S:$S,0))),"-")</f>
        <v>4</v>
      </c>
      <c r="F11" s="10">
        <f>IFERROR(IF(ISBLANK(INDEX(Date_Materna!$F:$F,MATCH("maghiară"&amp;"||"&amp;$B11,Date_Materna!$S:$S,0))),"-",INDEX(Date_Materna!$F:$F,MATCH("maghiară"&amp;"||"&amp;$B11,Date_Materna!$S:$S,0))),"-")</f>
        <v>6.7</v>
      </c>
      <c r="G11" s="10">
        <f>IFERROR(IF(ISBLANK(INDEX(Date_Materna!$G:$G,MATCH("maghiară"&amp;"||"&amp;$B11,Date_Materna!$S:$S,0))),"-",INDEX(Date_Materna!$G:$G,MATCH("maghiară"&amp;"||"&amp;$B11,Date_Materna!$S:$S,0))),"-")</f>
        <v>4</v>
      </c>
      <c r="H11" s="10">
        <f>IFERROR(IF(ISBLANK(INDEX(Date_Materna!$H:$H,MATCH("maghiară"&amp;"||"&amp;$B11,Date_Materna!$S:$S,0))),"-",INDEX(Date_Materna!$H:$H,MATCH("maghiară"&amp;"||"&amp;$B11,Date_Materna!$S:$S,0))),"-")</f>
        <v>7.25</v>
      </c>
      <c r="I11" s="10">
        <f>IFERROR(IF(ISBLANK(INDEX(Date_Materna!$I:$I,MATCH("maghiară"&amp;"||"&amp;$B11,Date_Materna!$S:$S,0))),"-",INDEX(Date_Materna!$I:$I,MATCH("maghiară"&amp;"||"&amp;$B11,Date_Materna!$S:$S,0))),"-")</f>
        <v>2</v>
      </c>
      <c r="J11" s="10">
        <f>IFERROR(IF(ISBLANK(INDEX(Date_Materna!$J:$J,MATCH("maghiară"&amp;"||"&amp;$B11,Date_Materna!$S:$S,0))),"-",INDEX(Date_Materna!$J:$J,MATCH("maghiară"&amp;"||"&amp;$B11,Date_Materna!$S:$S,0))),"-")</f>
        <v>6</v>
      </c>
      <c r="K11" s="10" t="str">
        <f>IFERROR(IF(ISBLANK(INDEX(Date_Materna!$K:$K,MATCH("maghiară"&amp;"||"&amp;$B11,Date_Materna!$S:$S,0))),"-",INDEX(Date_Materna!$K:$K,MATCH("maghiară"&amp;"||"&amp;$B11,Date_Materna!$S:$S,0))),"-")</f>
        <v>-</v>
      </c>
      <c r="L11" s="10" t="str">
        <f>IFERROR(IF(ISBLANK(INDEX(Date_Materna!$L:$L,MATCH("maghiară"&amp;"||"&amp;$B11,Date_Materna!$S:$S,0))),"-",INDEX(Date_Materna!$L:$L,MATCH("maghiară"&amp;"||"&amp;$B11,Date_Materna!$S:$S,0))),"-")</f>
        <v>-</v>
      </c>
      <c r="M11" s="10" t="str">
        <f>IFERROR(IF(ISBLANK(INDEX(Date_Materna!$M:$M,MATCH("maghiară"&amp;"||"&amp;$B11,Date_Materna!$S:$S,0))),"-",INDEX(Date_Materna!$M:$M,MATCH("maghiară"&amp;"||"&amp;$B11,Date_Materna!$S:$S,0))),"-")</f>
        <v>-</v>
      </c>
      <c r="N11" s="10" t="str">
        <f>IFERROR(IF(ISBLANK(INDEX(Date_Materna!$N:$N,MATCH("maghiară"&amp;"||"&amp;$B11,Date_Materna!$S:$S,0))),"-",INDEX(Date_Materna!$N:$N,MATCH("maghiară"&amp;"||"&amp;$B11,Date_Materna!$S:$S,0))),"-")</f>
        <v>-</v>
      </c>
      <c r="O11" s="10">
        <f>IFERROR(IF(ISBLANK(INDEX(Date_Materna!$O:$O,MATCH("maghiară"&amp;"||"&amp;$B11,Date_Materna!$S:$S,0))),"-",INDEX(Date_Materna!$O:$O,MATCH("maghiară"&amp;"||"&amp;$B11,Date_Materna!$S:$S,0))),"-")</f>
        <v>1</v>
      </c>
      <c r="P11" s="10">
        <f>IFERROR(IF(ISBLANK(INDEX(Date_Materna!$P:$P,MATCH("maghiară"&amp;"||"&amp;$B11,Date_Materna!$S:$S,0))),"-",INDEX(Date_Materna!$P:$P,MATCH("maghiară"&amp;"||"&amp;$B11,Date_Materna!$S:$S,0))),"-")</f>
        <v>8.25</v>
      </c>
      <c r="Q11" s="10">
        <f>IFERROR(IF(ISBLANK(INDEX(Date_Materna!$Q:$Q,MATCH("maghiară"&amp;"||"&amp;$B11,Date_Materna!$S:$S,0))),"-",INDEX(Date_Materna!$Q:$Q,MATCH("maghiară"&amp;"||"&amp;$B11,Date_Materna!$S:$S,0))),"-")</f>
        <v>4</v>
      </c>
      <c r="R11" s="10">
        <f>IFERROR(IF(ISBLANK(INDEX(Date_Materna!$R:$R,MATCH("maghiară"&amp;"||"&amp;$B11,Date_Materna!$S:$S,0))),"-",INDEX(Date_Materna!$R:$R,MATCH("maghiară"&amp;"||"&amp;$B11,Date_Materna!$S:$S,0))),"-")</f>
        <v>7.9</v>
      </c>
      <c r="S11" s="10">
        <f t="shared" si="0"/>
        <v>1.2</v>
      </c>
    </row>
    <row r="12" spans="1:19" x14ac:dyDescent="0.2">
      <c r="A12" s="15">
        <v>3</v>
      </c>
      <c r="B12" s="16" t="s">
        <v>174</v>
      </c>
      <c r="C12" s="16" t="s">
        <v>175</v>
      </c>
      <c r="D12" s="15" t="s">
        <v>76</v>
      </c>
      <c r="E12" s="10">
        <f>IFERROR(IF(ISBLANK(INDEX(Date_Materna!$E:$E,MATCH("maghiară"&amp;"||"&amp;$B12,Date_Materna!$S:$S,0))),"-",INDEX(Date_Materna!$E:$E,MATCH("maghiară"&amp;"||"&amp;$B12,Date_Materna!$S:$S,0))),"-")</f>
        <v>6</v>
      </c>
      <c r="F12" s="10">
        <f>IFERROR(IF(ISBLANK(INDEX(Date_Materna!$F:$F,MATCH("maghiară"&amp;"||"&amp;$B12,Date_Materna!$S:$S,0))),"-",INDEX(Date_Materna!$F:$F,MATCH("maghiară"&amp;"||"&amp;$B12,Date_Materna!$S:$S,0))),"-")</f>
        <v>7.5833333333333304</v>
      </c>
      <c r="G12" s="10">
        <f>IFERROR(IF(ISBLANK(INDEX(Date_Materna!$G:$G,MATCH("maghiară"&amp;"||"&amp;$B12,Date_Materna!$S:$S,0))),"-",INDEX(Date_Materna!$G:$G,MATCH("maghiară"&amp;"||"&amp;$B12,Date_Materna!$S:$S,0))),"-")</f>
        <v>6</v>
      </c>
      <c r="H12" s="10">
        <f>IFERROR(IF(ISBLANK(INDEX(Date_Materna!$H:$H,MATCH("maghiară"&amp;"||"&amp;$B12,Date_Materna!$S:$S,0))),"-",INDEX(Date_Materna!$H:$H,MATCH("maghiară"&amp;"||"&amp;$B12,Date_Materna!$S:$S,0))),"-")</f>
        <v>7.5916666666666703</v>
      </c>
      <c r="I12" s="10">
        <f>IFERROR(IF(ISBLANK(INDEX(Date_Materna!$I:$I,MATCH("maghiară"&amp;"||"&amp;$B12,Date_Materna!$S:$S,0))),"-",INDEX(Date_Materna!$I:$I,MATCH("maghiară"&amp;"||"&amp;$B12,Date_Materna!$S:$S,0))),"-")</f>
        <v>8</v>
      </c>
      <c r="J12" s="10">
        <f>IFERROR(IF(ISBLANK(INDEX(Date_Materna!$J:$J,MATCH("maghiară"&amp;"||"&amp;$B12,Date_Materna!$S:$S,0))),"-",INDEX(Date_Materna!$J:$J,MATCH("maghiară"&amp;"||"&amp;$B12,Date_Materna!$S:$S,0))),"-")</f>
        <v>6.8125</v>
      </c>
      <c r="K12" s="10">
        <f>IFERROR(IF(ISBLANK(INDEX(Date_Materna!$K:$K,MATCH("maghiară"&amp;"||"&amp;$B12,Date_Materna!$S:$S,0))),"-",INDEX(Date_Materna!$K:$K,MATCH("maghiară"&amp;"||"&amp;$B12,Date_Materna!$S:$S,0))),"-")</f>
        <v>9</v>
      </c>
      <c r="L12" s="10">
        <f>IFERROR(IF(ISBLANK(INDEX(Date_Materna!$L:$L,MATCH("maghiară"&amp;"||"&amp;$B12,Date_Materna!$S:$S,0))),"-",INDEX(Date_Materna!$L:$L,MATCH("maghiară"&amp;"||"&amp;$B12,Date_Materna!$S:$S,0))),"-")</f>
        <v>8.2222222222222197</v>
      </c>
      <c r="M12" s="10">
        <f>IFERROR(IF(ISBLANK(INDEX(Date_Materna!$M:$M,MATCH("maghiară"&amp;"||"&amp;$B12,Date_Materna!$S:$S,0))),"-",INDEX(Date_Materna!$M:$M,MATCH("maghiară"&amp;"||"&amp;$B12,Date_Materna!$S:$S,0))),"-")</f>
        <v>6</v>
      </c>
      <c r="N12" s="10">
        <f>IFERROR(IF(ISBLANK(INDEX(Date_Materna!$N:$N,MATCH("maghiară"&amp;"||"&amp;$B12,Date_Materna!$S:$S,0))),"-",INDEX(Date_Materna!$N:$N,MATCH("maghiară"&amp;"||"&amp;$B12,Date_Materna!$S:$S,0))),"-")</f>
        <v>7.0833333333333304</v>
      </c>
      <c r="O12" s="10">
        <f>IFERROR(IF(ISBLANK(INDEX(Date_Materna!$O:$O,MATCH("maghiară"&amp;"||"&amp;$B12,Date_Materna!$S:$S,0))),"-",INDEX(Date_Materna!$O:$O,MATCH("maghiară"&amp;"||"&amp;$B12,Date_Materna!$S:$S,0))),"-")</f>
        <v>6</v>
      </c>
      <c r="P12" s="10">
        <f>IFERROR(IF(ISBLANK(INDEX(Date_Materna!$P:$P,MATCH("maghiară"&amp;"||"&amp;$B12,Date_Materna!$S:$S,0))),"-",INDEX(Date_Materna!$P:$P,MATCH("maghiară"&amp;"||"&amp;$B12,Date_Materna!$S:$S,0))),"-")</f>
        <v>8.2583333333333293</v>
      </c>
      <c r="Q12" s="10">
        <f>IFERROR(IF(ISBLANK(INDEX(Date_Materna!$Q:$Q,MATCH("maghiară"&amp;"||"&amp;$B12,Date_Materna!$S:$S,0))),"-",INDEX(Date_Materna!$Q:$Q,MATCH("maghiară"&amp;"||"&amp;$B12,Date_Materna!$S:$S,0))),"-")</f>
        <v>11</v>
      </c>
      <c r="R12" s="10">
        <f>IFERROR(IF(ISBLANK(INDEX(Date_Materna!$R:$R,MATCH("maghiară"&amp;"||"&amp;$B12,Date_Materna!$S:$S,0))),"-",INDEX(Date_Materna!$R:$R,MATCH("maghiară"&amp;"||"&amp;$B12,Date_Materna!$S:$S,0))),"-")</f>
        <v>7.3636363636363598</v>
      </c>
      <c r="S12" s="10">
        <f t="shared" si="0"/>
        <v>-0.22</v>
      </c>
    </row>
    <row r="13" spans="1:19" x14ac:dyDescent="0.2">
      <c r="A13" s="15">
        <v>4</v>
      </c>
      <c r="B13" s="16" t="s">
        <v>220</v>
      </c>
      <c r="C13" s="16" t="s">
        <v>221</v>
      </c>
      <c r="D13" s="15" t="s">
        <v>76</v>
      </c>
      <c r="E13" s="10">
        <f>IFERROR(IF(ISBLANK(INDEX(Date_Materna!$E:$E,MATCH("maghiară"&amp;"||"&amp;$B13,Date_Materna!$S:$S,0))),"-",INDEX(Date_Materna!$E:$E,MATCH("maghiară"&amp;"||"&amp;$B13,Date_Materna!$S:$S,0))),"-")</f>
        <v>5</v>
      </c>
      <c r="F13" s="10">
        <f>IFERROR(IF(ISBLANK(INDEX(Date_Materna!$F:$F,MATCH("maghiară"&amp;"||"&amp;$B13,Date_Materna!$S:$S,0))),"-",INDEX(Date_Materna!$F:$F,MATCH("maghiară"&amp;"||"&amp;$B13,Date_Materna!$S:$S,0))),"-")</f>
        <v>7.05</v>
      </c>
      <c r="G13" s="10">
        <f>IFERROR(IF(ISBLANK(INDEX(Date_Materna!$G:$G,MATCH("maghiară"&amp;"||"&amp;$B13,Date_Materna!$S:$S,0))),"-",INDEX(Date_Materna!$G:$G,MATCH("maghiară"&amp;"||"&amp;$B13,Date_Materna!$S:$S,0))),"-")</f>
        <v>7</v>
      </c>
      <c r="H13" s="10">
        <f>IFERROR(IF(ISBLANK(INDEX(Date_Materna!$H:$H,MATCH("maghiară"&amp;"||"&amp;$B13,Date_Materna!$S:$S,0))),"-",INDEX(Date_Materna!$H:$H,MATCH("maghiară"&amp;"||"&amp;$B13,Date_Materna!$S:$S,0))),"-")</f>
        <v>7.1285714285714299</v>
      </c>
      <c r="I13" s="10" t="str">
        <f>IFERROR(IF(ISBLANK(INDEX(Date_Materna!$I:$I,MATCH("maghiară"&amp;"||"&amp;$B13,Date_Materna!$S:$S,0))),"-",INDEX(Date_Materna!$I:$I,MATCH("maghiară"&amp;"||"&amp;$B13,Date_Materna!$S:$S,0))),"-")</f>
        <v>-</v>
      </c>
      <c r="J13" s="10" t="str">
        <f>IFERROR(IF(ISBLANK(INDEX(Date_Materna!$J:$J,MATCH("maghiară"&amp;"||"&amp;$B13,Date_Materna!$S:$S,0))),"-",INDEX(Date_Materna!$J:$J,MATCH("maghiară"&amp;"||"&amp;$B13,Date_Materna!$S:$S,0))),"-")</f>
        <v>-</v>
      </c>
      <c r="K13" s="10">
        <f>IFERROR(IF(ISBLANK(INDEX(Date_Materna!$K:$K,MATCH("maghiară"&amp;"||"&amp;$B13,Date_Materna!$S:$S,0))),"-",INDEX(Date_Materna!$K:$K,MATCH("maghiară"&amp;"||"&amp;$B13,Date_Materna!$S:$S,0))),"-")</f>
        <v>7</v>
      </c>
      <c r="L13" s="10">
        <f>IFERROR(IF(ISBLANK(INDEX(Date_Materna!$L:$L,MATCH("maghiară"&amp;"||"&amp;$B13,Date_Materna!$S:$S,0))),"-",INDEX(Date_Materna!$L:$L,MATCH("maghiară"&amp;"||"&amp;$B13,Date_Materna!$S:$S,0))),"-")</f>
        <v>7.8642857142857103</v>
      </c>
      <c r="M13" s="10">
        <f>IFERROR(IF(ISBLANK(INDEX(Date_Materna!$M:$M,MATCH("maghiară"&amp;"||"&amp;$B13,Date_Materna!$S:$S,0))),"-",INDEX(Date_Materna!$M:$M,MATCH("maghiară"&amp;"||"&amp;$B13,Date_Materna!$S:$S,0))),"-")</f>
        <v>2</v>
      </c>
      <c r="N13" s="10">
        <f>IFERROR(IF(ISBLANK(INDEX(Date_Materna!$N:$N,MATCH("maghiară"&amp;"||"&amp;$B13,Date_Materna!$S:$S,0))),"-",INDEX(Date_Materna!$N:$N,MATCH("maghiară"&amp;"||"&amp;$B13,Date_Materna!$S:$S,0))),"-")</f>
        <v>7.4749999999999996</v>
      </c>
      <c r="O13" s="10">
        <f>IFERROR(IF(ISBLANK(INDEX(Date_Materna!$O:$O,MATCH("maghiară"&amp;"||"&amp;$B13,Date_Materna!$S:$S,0))),"-",INDEX(Date_Materna!$O:$O,MATCH("maghiară"&amp;"||"&amp;$B13,Date_Materna!$S:$S,0))),"-")</f>
        <v>6</v>
      </c>
      <c r="P13" s="10">
        <f>IFERROR(IF(ISBLANK(INDEX(Date_Materna!$P:$P,MATCH("maghiară"&amp;"||"&amp;$B13,Date_Materna!$S:$S,0))),"-",INDEX(Date_Materna!$P:$P,MATCH("maghiară"&amp;"||"&amp;$B13,Date_Materna!$S:$S,0))),"-")</f>
        <v>5.5083333333333302</v>
      </c>
      <c r="Q13" s="10">
        <f>IFERROR(IF(ISBLANK(INDEX(Date_Materna!$Q:$Q,MATCH("maghiară"&amp;"||"&amp;$B13,Date_Materna!$S:$S,0))),"-",INDEX(Date_Materna!$Q:$Q,MATCH("maghiară"&amp;"||"&amp;$B13,Date_Materna!$S:$S,0))),"-")</f>
        <v>5</v>
      </c>
      <c r="R13" s="10">
        <f>IFERROR(IF(ISBLANK(INDEX(Date_Materna!$R:$R,MATCH("maghiară"&amp;"||"&amp;$B13,Date_Materna!$S:$S,0))),"-",INDEX(Date_Materna!$R:$R,MATCH("maghiară"&amp;"||"&amp;$B13,Date_Materna!$S:$S,0))),"-")</f>
        <v>7.23</v>
      </c>
      <c r="S13" s="10">
        <f t="shared" si="0"/>
        <v>0.18</v>
      </c>
    </row>
    <row r="14" spans="1:19" x14ac:dyDescent="0.2">
      <c r="A14" s="15">
        <v>5</v>
      </c>
      <c r="B14" s="16" t="s">
        <v>125</v>
      </c>
      <c r="C14" s="16" t="s">
        <v>66</v>
      </c>
      <c r="D14" s="15" t="s">
        <v>64</v>
      </c>
      <c r="E14" s="10">
        <f>IFERROR(IF(ISBLANK(INDEX(Date_Materna!$E:$E,MATCH("maghiară"&amp;"||"&amp;$B14,Date_Materna!$S:$S,0))),"-",INDEX(Date_Materna!$E:$E,MATCH("maghiară"&amp;"||"&amp;$B14,Date_Materna!$S:$S,0))),"-")</f>
        <v>12</v>
      </c>
      <c r="F14" s="10">
        <f>IFERROR(IF(ISBLANK(INDEX(Date_Materna!$F:$F,MATCH("maghiară"&amp;"||"&amp;$B14,Date_Materna!$S:$S,0))),"-",INDEX(Date_Materna!$F:$F,MATCH("maghiară"&amp;"||"&amp;$B14,Date_Materna!$S:$S,0))),"-")</f>
        <v>7.1</v>
      </c>
      <c r="G14" s="10" t="str">
        <f>IFERROR(IF(ISBLANK(INDEX(Date_Materna!$G:$G,MATCH("maghiară"&amp;"||"&amp;$B14,Date_Materna!$S:$S,0))),"-",INDEX(Date_Materna!$G:$G,MATCH("maghiară"&amp;"||"&amp;$B14,Date_Materna!$S:$S,0))),"-")</f>
        <v>-</v>
      </c>
      <c r="H14" s="10" t="str">
        <f>IFERROR(IF(ISBLANK(INDEX(Date_Materna!$H:$H,MATCH("maghiară"&amp;"||"&amp;$B14,Date_Materna!$S:$S,0))),"-",INDEX(Date_Materna!$H:$H,MATCH("maghiară"&amp;"||"&amp;$B14,Date_Materna!$S:$S,0))),"-")</f>
        <v>-</v>
      </c>
      <c r="I14" s="10">
        <f>IFERROR(IF(ISBLANK(INDEX(Date_Materna!$I:$I,MATCH("maghiară"&amp;"||"&amp;$B14,Date_Materna!$S:$S,0))),"-",INDEX(Date_Materna!$I:$I,MATCH("maghiară"&amp;"||"&amp;$B14,Date_Materna!$S:$S,0))),"-")</f>
        <v>8</v>
      </c>
      <c r="J14" s="10">
        <f>IFERROR(IF(ISBLANK(INDEX(Date_Materna!$J:$J,MATCH("maghiară"&amp;"||"&amp;$B14,Date_Materna!$S:$S,0))),"-",INDEX(Date_Materna!$J:$J,MATCH("maghiară"&amp;"||"&amp;$B14,Date_Materna!$S:$S,0))),"-")</f>
        <v>7.8937499999999998</v>
      </c>
      <c r="K14" s="10">
        <f>IFERROR(IF(ISBLANK(INDEX(Date_Materna!$K:$K,MATCH("maghiară"&amp;"||"&amp;$B14,Date_Materna!$S:$S,0))),"-",INDEX(Date_Materna!$K:$K,MATCH("maghiară"&amp;"||"&amp;$B14,Date_Materna!$S:$S,0))),"-")</f>
        <v>8</v>
      </c>
      <c r="L14" s="10">
        <f>IFERROR(IF(ISBLANK(INDEX(Date_Materna!$L:$L,MATCH("maghiară"&amp;"||"&amp;$B14,Date_Materna!$S:$S,0))),"-",INDEX(Date_Materna!$L:$L,MATCH("maghiară"&amp;"||"&amp;$B14,Date_Materna!$S:$S,0))),"-")</f>
        <v>7.6124999999999998</v>
      </c>
      <c r="M14" s="10">
        <f>IFERROR(IF(ISBLANK(INDEX(Date_Materna!$M:$M,MATCH("maghiară"&amp;"||"&amp;$B14,Date_Materna!$S:$S,0))),"-",INDEX(Date_Materna!$M:$M,MATCH("maghiară"&amp;"||"&amp;$B14,Date_Materna!$S:$S,0))),"-")</f>
        <v>13</v>
      </c>
      <c r="N14" s="10">
        <f>IFERROR(IF(ISBLANK(INDEX(Date_Materna!$N:$N,MATCH("maghiară"&amp;"||"&amp;$B14,Date_Materna!$S:$S,0))),"-",INDEX(Date_Materna!$N:$N,MATCH("maghiară"&amp;"||"&amp;$B14,Date_Materna!$S:$S,0))),"-")</f>
        <v>6.9423076923076898</v>
      </c>
      <c r="O14" s="10" t="str">
        <f>IFERROR(IF(ISBLANK(INDEX(Date_Materna!$O:$O,MATCH("maghiară"&amp;"||"&amp;$B14,Date_Materna!$S:$S,0))),"-",INDEX(Date_Materna!$O:$O,MATCH("maghiară"&amp;"||"&amp;$B14,Date_Materna!$S:$S,0))),"-")</f>
        <v>-</v>
      </c>
      <c r="P14" s="10" t="str">
        <f>IFERROR(IF(ISBLANK(INDEX(Date_Materna!$P:$P,MATCH("maghiară"&amp;"||"&amp;$B14,Date_Materna!$S:$S,0))),"-",INDEX(Date_Materna!$P:$P,MATCH("maghiară"&amp;"||"&amp;$B14,Date_Materna!$S:$S,0))),"-")</f>
        <v>-</v>
      </c>
      <c r="Q14" s="10">
        <f>IFERROR(IF(ISBLANK(INDEX(Date_Materna!$Q:$Q,MATCH("maghiară"&amp;"||"&amp;$B14,Date_Materna!$S:$S,0))),"-",INDEX(Date_Materna!$Q:$Q,MATCH("maghiară"&amp;"||"&amp;$B14,Date_Materna!$S:$S,0))),"-")</f>
        <v>6</v>
      </c>
      <c r="R14" s="10">
        <f>IFERROR(IF(ISBLANK(INDEX(Date_Materna!$R:$R,MATCH("maghiară"&amp;"||"&amp;$B14,Date_Materna!$S:$S,0))),"-",INDEX(Date_Materna!$R:$R,MATCH("maghiară"&amp;"||"&amp;$B14,Date_Materna!$S:$S,0))),"-")</f>
        <v>7.2083333333333304</v>
      </c>
      <c r="S14" s="10">
        <f t="shared" si="0"/>
        <v>0.11</v>
      </c>
    </row>
    <row r="15" spans="1:19" x14ac:dyDescent="0.2">
      <c r="A15" s="15">
        <v>6</v>
      </c>
      <c r="B15" s="16" t="s">
        <v>158</v>
      </c>
      <c r="C15" s="16" t="s">
        <v>103</v>
      </c>
      <c r="D15" s="15" t="s">
        <v>64</v>
      </c>
      <c r="E15" s="10">
        <f>IFERROR(IF(ISBLANK(INDEX(Date_Materna!$E:$E,MATCH("maghiară"&amp;"||"&amp;$B15,Date_Materna!$S:$S,0))),"-",INDEX(Date_Materna!$E:$E,MATCH("maghiară"&amp;"||"&amp;$B15,Date_Materna!$S:$S,0))),"-")</f>
        <v>14</v>
      </c>
      <c r="F15" s="10">
        <f>IFERROR(IF(ISBLANK(INDEX(Date_Materna!$F:$F,MATCH("maghiară"&amp;"||"&amp;$B15,Date_Materna!$S:$S,0))),"-",INDEX(Date_Materna!$F:$F,MATCH("maghiară"&amp;"||"&amp;$B15,Date_Materna!$S:$S,0))),"-")</f>
        <v>6.8535714285714304</v>
      </c>
      <c r="G15" s="10">
        <f>IFERROR(IF(ISBLANK(INDEX(Date_Materna!$G:$G,MATCH("maghiară"&amp;"||"&amp;$B15,Date_Materna!$S:$S,0))),"-",INDEX(Date_Materna!$G:$G,MATCH("maghiară"&amp;"||"&amp;$B15,Date_Materna!$S:$S,0))),"-")</f>
        <v>3</v>
      </c>
      <c r="H15" s="10">
        <f>IFERROR(IF(ISBLANK(INDEX(Date_Materna!$H:$H,MATCH("maghiară"&amp;"||"&amp;$B15,Date_Materna!$S:$S,0))),"-",INDEX(Date_Materna!$H:$H,MATCH("maghiară"&amp;"||"&amp;$B15,Date_Materna!$S:$S,0))),"-")</f>
        <v>8.2333333333333307</v>
      </c>
      <c r="I15" s="10">
        <f>IFERROR(IF(ISBLANK(INDEX(Date_Materna!$I:$I,MATCH("maghiară"&amp;"||"&amp;$B15,Date_Materna!$S:$S,0))),"-",INDEX(Date_Materna!$I:$I,MATCH("maghiară"&amp;"||"&amp;$B15,Date_Materna!$S:$S,0))),"-")</f>
        <v>12</v>
      </c>
      <c r="J15" s="10">
        <f>IFERROR(IF(ISBLANK(INDEX(Date_Materna!$J:$J,MATCH("maghiară"&amp;"||"&amp;$B15,Date_Materna!$S:$S,0))),"-",INDEX(Date_Materna!$J:$J,MATCH("maghiară"&amp;"||"&amp;$B15,Date_Materna!$S:$S,0))),"-")</f>
        <v>7.3958333333333304</v>
      </c>
      <c r="K15" s="10">
        <f>IFERROR(IF(ISBLANK(INDEX(Date_Materna!$K:$K,MATCH("maghiară"&amp;"||"&amp;$B15,Date_Materna!$S:$S,0))),"-",INDEX(Date_Materna!$K:$K,MATCH("maghiară"&amp;"||"&amp;$B15,Date_Materna!$S:$S,0))),"-")</f>
        <v>13</v>
      </c>
      <c r="L15" s="10">
        <f>IFERROR(IF(ISBLANK(INDEX(Date_Materna!$L:$L,MATCH("maghiară"&amp;"||"&amp;$B15,Date_Materna!$S:$S,0))),"-",INDEX(Date_Materna!$L:$L,MATCH("maghiară"&amp;"||"&amp;$B15,Date_Materna!$S:$S,0))),"-")</f>
        <v>5.85769230769231</v>
      </c>
      <c r="M15" s="10">
        <f>IFERROR(IF(ISBLANK(INDEX(Date_Materna!$M:$M,MATCH("maghiară"&amp;"||"&amp;$B15,Date_Materna!$S:$S,0))),"-",INDEX(Date_Materna!$M:$M,MATCH("maghiară"&amp;"||"&amp;$B15,Date_Materna!$S:$S,0))),"-")</f>
        <v>19</v>
      </c>
      <c r="N15" s="10">
        <f>IFERROR(IF(ISBLANK(INDEX(Date_Materna!$N:$N,MATCH("maghiară"&amp;"||"&amp;$B15,Date_Materna!$S:$S,0))),"-",INDEX(Date_Materna!$N:$N,MATCH("maghiară"&amp;"||"&amp;$B15,Date_Materna!$S:$S,0))),"-")</f>
        <v>7.4657894736842101</v>
      </c>
      <c r="O15" s="10">
        <f>IFERROR(IF(ISBLANK(INDEX(Date_Materna!$O:$O,MATCH("maghiară"&amp;"||"&amp;$B15,Date_Materna!$S:$S,0))),"-",INDEX(Date_Materna!$O:$O,MATCH("maghiară"&amp;"||"&amp;$B15,Date_Materna!$S:$S,0))),"-")</f>
        <v>9</v>
      </c>
      <c r="P15" s="10">
        <f>IFERROR(IF(ISBLANK(INDEX(Date_Materna!$P:$P,MATCH("maghiară"&amp;"||"&amp;$B15,Date_Materna!$S:$S,0))),"-",INDEX(Date_Materna!$P:$P,MATCH("maghiară"&amp;"||"&amp;$B15,Date_Materna!$S:$S,0))),"-")</f>
        <v>7.2666666666666702</v>
      </c>
      <c r="Q15" s="10">
        <f>IFERROR(IF(ISBLANK(INDEX(Date_Materna!$Q:$Q,MATCH("maghiară"&amp;"||"&amp;$B15,Date_Materna!$S:$S,0))),"-",INDEX(Date_Materna!$Q:$Q,MATCH("maghiară"&amp;"||"&amp;$B15,Date_Materna!$S:$S,0))),"-")</f>
        <v>13</v>
      </c>
      <c r="R15" s="10">
        <f>IFERROR(IF(ISBLANK(INDEX(Date_Materna!$R:$R,MATCH("maghiară"&amp;"||"&amp;$B15,Date_Materna!$S:$S,0))),"-",INDEX(Date_Materna!$R:$R,MATCH("maghiară"&amp;"||"&amp;$B15,Date_Materna!$S:$S,0))),"-")</f>
        <v>6.8076923076923102</v>
      </c>
      <c r="S15" s="10">
        <f t="shared" si="0"/>
        <v>-0.05</v>
      </c>
    </row>
    <row r="16" spans="1:19" x14ac:dyDescent="0.2">
      <c r="A16" s="15">
        <v>7</v>
      </c>
      <c r="B16" s="16" t="s">
        <v>159</v>
      </c>
      <c r="C16" s="16" t="s">
        <v>160</v>
      </c>
      <c r="D16" s="15" t="s">
        <v>76</v>
      </c>
      <c r="E16" s="10">
        <f>IFERROR(IF(ISBLANK(INDEX(Date_Materna!$E:$E,MATCH("maghiară"&amp;"||"&amp;$B16,Date_Materna!$S:$S,0))),"-",INDEX(Date_Materna!$E:$E,MATCH("maghiară"&amp;"||"&amp;$B16,Date_Materna!$S:$S,0))),"-")</f>
        <v>9</v>
      </c>
      <c r="F16" s="10">
        <f>IFERROR(IF(ISBLANK(INDEX(Date_Materna!$F:$F,MATCH("maghiară"&amp;"||"&amp;$B16,Date_Materna!$S:$S,0))),"-",INDEX(Date_Materna!$F:$F,MATCH("maghiară"&amp;"||"&amp;$B16,Date_Materna!$S:$S,0))),"-")</f>
        <v>7.74444444444444</v>
      </c>
      <c r="G16" s="10">
        <f>IFERROR(IF(ISBLANK(INDEX(Date_Materna!$G:$G,MATCH("maghiară"&amp;"||"&amp;$B16,Date_Materna!$S:$S,0))),"-",INDEX(Date_Materna!$G:$G,MATCH("maghiară"&amp;"||"&amp;$B16,Date_Materna!$S:$S,0))),"-")</f>
        <v>10</v>
      </c>
      <c r="H16" s="10">
        <f>IFERROR(IF(ISBLANK(INDEX(Date_Materna!$H:$H,MATCH("maghiară"&amp;"||"&amp;$B16,Date_Materna!$S:$S,0))),"-",INDEX(Date_Materna!$H:$H,MATCH("maghiară"&amp;"||"&amp;$B16,Date_Materna!$S:$S,0))),"-")</f>
        <v>8.0449999999999999</v>
      </c>
      <c r="I16" s="10">
        <f>IFERROR(IF(ISBLANK(INDEX(Date_Materna!$I:$I,MATCH("maghiară"&amp;"||"&amp;$B16,Date_Materna!$S:$S,0))),"-",INDEX(Date_Materna!$I:$I,MATCH("maghiară"&amp;"||"&amp;$B16,Date_Materna!$S:$S,0))),"-")</f>
        <v>14</v>
      </c>
      <c r="J16" s="10">
        <f>IFERROR(IF(ISBLANK(INDEX(Date_Materna!$J:$J,MATCH("maghiară"&amp;"||"&amp;$B16,Date_Materna!$S:$S,0))),"-",INDEX(Date_Materna!$J:$J,MATCH("maghiară"&amp;"||"&amp;$B16,Date_Materna!$S:$S,0))),"-")</f>
        <v>8.1999999999999993</v>
      </c>
      <c r="K16" s="10">
        <f>IFERROR(IF(ISBLANK(INDEX(Date_Materna!$K:$K,MATCH("maghiară"&amp;"||"&amp;$B16,Date_Materna!$S:$S,0))),"-",INDEX(Date_Materna!$K:$K,MATCH("maghiară"&amp;"||"&amp;$B16,Date_Materna!$S:$S,0))),"-")</f>
        <v>6</v>
      </c>
      <c r="L16" s="10">
        <f>IFERROR(IF(ISBLANK(INDEX(Date_Materna!$L:$L,MATCH("maghiară"&amp;"||"&amp;$B16,Date_Materna!$S:$S,0))),"-",INDEX(Date_Materna!$L:$L,MATCH("maghiară"&amp;"||"&amp;$B16,Date_Materna!$S:$S,0))),"-")</f>
        <v>6.5333333333333297</v>
      </c>
      <c r="M16" s="10">
        <f>IFERROR(IF(ISBLANK(INDEX(Date_Materna!$M:$M,MATCH("maghiară"&amp;"||"&amp;$B16,Date_Materna!$S:$S,0))),"-",INDEX(Date_Materna!$M:$M,MATCH("maghiară"&amp;"||"&amp;$B16,Date_Materna!$S:$S,0))),"-")</f>
        <v>8</v>
      </c>
      <c r="N16" s="10">
        <f>IFERROR(IF(ISBLANK(INDEX(Date_Materna!$N:$N,MATCH("maghiară"&amp;"||"&amp;$B16,Date_Materna!$S:$S,0))),"-",INDEX(Date_Materna!$N:$N,MATCH("maghiară"&amp;"||"&amp;$B16,Date_Materna!$S:$S,0))),"-")</f>
        <v>7.8125</v>
      </c>
      <c r="O16" s="10">
        <f>IFERROR(IF(ISBLANK(INDEX(Date_Materna!$O:$O,MATCH("maghiară"&amp;"||"&amp;$B16,Date_Materna!$S:$S,0))),"-",INDEX(Date_Materna!$O:$O,MATCH("maghiară"&amp;"||"&amp;$B16,Date_Materna!$S:$S,0))),"-")</f>
        <v>9</v>
      </c>
      <c r="P16" s="10">
        <f>IFERROR(IF(ISBLANK(INDEX(Date_Materna!$P:$P,MATCH("maghiară"&amp;"||"&amp;$B16,Date_Materna!$S:$S,0))),"-",INDEX(Date_Materna!$P:$P,MATCH("maghiară"&amp;"||"&amp;$B16,Date_Materna!$S:$S,0))),"-")</f>
        <v>7.8055555555555598</v>
      </c>
      <c r="Q16" s="10">
        <f>IFERROR(IF(ISBLANK(INDEX(Date_Materna!$Q:$Q,MATCH("maghiară"&amp;"||"&amp;$B16,Date_Materna!$S:$S,0))),"-",INDEX(Date_Materna!$Q:$Q,MATCH("maghiară"&amp;"||"&amp;$B16,Date_Materna!$S:$S,0))),"-")</f>
        <v>13</v>
      </c>
      <c r="R16" s="10">
        <f>IFERROR(IF(ISBLANK(INDEX(Date_Materna!$R:$R,MATCH("maghiară"&amp;"||"&amp;$B16,Date_Materna!$S:$S,0))),"-",INDEX(Date_Materna!$R:$R,MATCH("maghiară"&amp;"||"&amp;$B16,Date_Materna!$S:$S,0))),"-")</f>
        <v>6.8076923076923102</v>
      </c>
      <c r="S16" s="10">
        <f t="shared" si="0"/>
        <v>-0.94</v>
      </c>
    </row>
    <row r="17" spans="1:19" x14ac:dyDescent="0.2">
      <c r="A17" s="15">
        <v>8</v>
      </c>
      <c r="B17" s="16" t="s">
        <v>156</v>
      </c>
      <c r="C17" s="16" t="s">
        <v>157</v>
      </c>
      <c r="D17" s="15" t="s">
        <v>76</v>
      </c>
      <c r="E17" s="10">
        <f>IFERROR(IF(ISBLANK(INDEX(Date_Materna!$E:$E,MATCH("maghiară"&amp;"||"&amp;$B17,Date_Materna!$S:$S,0))),"-",INDEX(Date_Materna!$E:$E,MATCH("maghiară"&amp;"||"&amp;$B17,Date_Materna!$S:$S,0))),"-")</f>
        <v>9</v>
      </c>
      <c r="F17" s="10">
        <f>IFERROR(IF(ISBLANK(INDEX(Date_Materna!$F:$F,MATCH("maghiară"&amp;"||"&amp;$B17,Date_Materna!$S:$S,0))),"-",INDEX(Date_Materna!$F:$F,MATCH("maghiară"&amp;"||"&amp;$B17,Date_Materna!$S:$S,0))),"-")</f>
        <v>5.75</v>
      </c>
      <c r="G17" s="10">
        <f>IFERROR(IF(ISBLANK(INDEX(Date_Materna!$G:$G,MATCH("maghiară"&amp;"||"&amp;$B17,Date_Materna!$S:$S,0))),"-",INDEX(Date_Materna!$G:$G,MATCH("maghiară"&amp;"||"&amp;$B17,Date_Materna!$S:$S,0))),"-")</f>
        <v>4</v>
      </c>
      <c r="H17" s="10">
        <f>IFERROR(IF(ISBLANK(INDEX(Date_Materna!$H:$H,MATCH("maghiară"&amp;"||"&amp;$B17,Date_Materna!$S:$S,0))),"-",INDEX(Date_Materna!$H:$H,MATCH("maghiară"&amp;"||"&amp;$B17,Date_Materna!$S:$S,0))),"-")</f>
        <v>4.1375000000000002</v>
      </c>
      <c r="I17" s="10">
        <f>IFERROR(IF(ISBLANK(INDEX(Date_Materna!$I:$I,MATCH("maghiară"&amp;"||"&amp;$B17,Date_Materna!$S:$S,0))),"-",INDEX(Date_Materna!$I:$I,MATCH("maghiară"&amp;"||"&amp;$B17,Date_Materna!$S:$S,0))),"-")</f>
        <v>3</v>
      </c>
      <c r="J17" s="10">
        <f>IFERROR(IF(ISBLANK(INDEX(Date_Materna!$J:$J,MATCH("maghiară"&amp;"||"&amp;$B17,Date_Materna!$S:$S,0))),"-",INDEX(Date_Materna!$J:$J,MATCH("maghiară"&amp;"||"&amp;$B17,Date_Materna!$S:$S,0))),"-")</f>
        <v>8.0166666666666693</v>
      </c>
      <c r="K17" s="10">
        <f>IFERROR(IF(ISBLANK(INDEX(Date_Materna!$K:$K,MATCH("maghiară"&amp;"||"&amp;$B17,Date_Materna!$S:$S,0))),"-",INDEX(Date_Materna!$K:$K,MATCH("maghiară"&amp;"||"&amp;$B17,Date_Materna!$S:$S,0))),"-")</f>
        <v>7</v>
      </c>
      <c r="L17" s="10">
        <f>IFERROR(IF(ISBLANK(INDEX(Date_Materna!$L:$L,MATCH("maghiară"&amp;"||"&amp;$B17,Date_Materna!$S:$S,0))),"-",INDEX(Date_Materna!$L:$L,MATCH("maghiară"&amp;"||"&amp;$B17,Date_Materna!$S:$S,0))),"-")</f>
        <v>5.5785714285714301</v>
      </c>
      <c r="M17" s="10">
        <f>IFERROR(IF(ISBLANK(INDEX(Date_Materna!$M:$M,MATCH("maghiară"&amp;"||"&amp;$B17,Date_Materna!$S:$S,0))),"-",INDEX(Date_Materna!$M:$M,MATCH("maghiară"&amp;"||"&amp;$B17,Date_Materna!$S:$S,0))),"-")</f>
        <v>3</v>
      </c>
      <c r="N17" s="10">
        <f>IFERROR(IF(ISBLANK(INDEX(Date_Materna!$N:$N,MATCH("maghiară"&amp;"||"&amp;$B17,Date_Materna!$S:$S,0))),"-",INDEX(Date_Materna!$N:$N,MATCH("maghiară"&amp;"||"&amp;$B17,Date_Materna!$S:$S,0))),"-")</f>
        <v>6.18333333333333</v>
      </c>
      <c r="O17" s="10">
        <f>IFERROR(IF(ISBLANK(INDEX(Date_Materna!$O:$O,MATCH("maghiară"&amp;"||"&amp;$B17,Date_Materna!$S:$S,0))),"-",INDEX(Date_Materna!$O:$O,MATCH("maghiară"&amp;"||"&amp;$B17,Date_Materna!$S:$S,0))),"-")</f>
        <v>7</v>
      </c>
      <c r="P17" s="10">
        <f>IFERROR(IF(ISBLANK(INDEX(Date_Materna!$P:$P,MATCH("maghiară"&amp;"||"&amp;$B17,Date_Materna!$S:$S,0))),"-",INDEX(Date_Materna!$P:$P,MATCH("maghiară"&amp;"||"&amp;$B17,Date_Materna!$S:$S,0))),"-")</f>
        <v>7.9785714285714304</v>
      </c>
      <c r="Q17" s="10">
        <f>IFERROR(IF(ISBLANK(INDEX(Date_Materna!$Q:$Q,MATCH("maghiară"&amp;"||"&amp;$B17,Date_Materna!$S:$S,0))),"-",INDEX(Date_Materna!$Q:$Q,MATCH("maghiară"&amp;"||"&amp;$B17,Date_Materna!$S:$S,0))),"-")</f>
        <v>8</v>
      </c>
      <c r="R17" s="10">
        <f>IFERROR(IF(ISBLANK(INDEX(Date_Materna!$R:$R,MATCH("maghiară"&amp;"||"&amp;$B17,Date_Materna!$S:$S,0))),"-",INDEX(Date_Materna!$R:$R,MATCH("maghiară"&amp;"||"&amp;$B17,Date_Materna!$S:$S,0))),"-")</f>
        <v>6.09375</v>
      </c>
      <c r="S17" s="10">
        <f t="shared" si="0"/>
        <v>0.34</v>
      </c>
    </row>
    <row r="18" spans="1:19" x14ac:dyDescent="0.2">
      <c r="A18" s="15">
        <v>9</v>
      </c>
      <c r="B18" s="16" t="s">
        <v>172</v>
      </c>
      <c r="C18" s="16" t="s">
        <v>173</v>
      </c>
      <c r="D18" s="15" t="s">
        <v>76</v>
      </c>
      <c r="E18" s="10">
        <f>IFERROR(IF(ISBLANK(INDEX(Date_Materna!$E:$E,MATCH("maghiară"&amp;"||"&amp;$B18,Date_Materna!$S:$S,0))),"-",INDEX(Date_Materna!$E:$E,MATCH("maghiară"&amp;"||"&amp;$B18,Date_Materna!$S:$S,0))),"-")</f>
        <v>10</v>
      </c>
      <c r="F18" s="10">
        <f>IFERROR(IF(ISBLANK(INDEX(Date_Materna!$F:$F,MATCH("maghiară"&amp;"||"&amp;$B18,Date_Materna!$S:$S,0))),"-",INDEX(Date_Materna!$F:$F,MATCH("maghiară"&amp;"||"&amp;$B18,Date_Materna!$S:$S,0))),"-")</f>
        <v>7.93</v>
      </c>
      <c r="G18" s="10">
        <f>IFERROR(IF(ISBLANK(INDEX(Date_Materna!$G:$G,MATCH("maghiară"&amp;"||"&amp;$B18,Date_Materna!$S:$S,0))),"-",INDEX(Date_Materna!$G:$G,MATCH("maghiară"&amp;"||"&amp;$B18,Date_Materna!$S:$S,0))),"-")</f>
        <v>7</v>
      </c>
      <c r="H18" s="10">
        <f>IFERROR(IF(ISBLANK(INDEX(Date_Materna!$H:$H,MATCH("maghiară"&amp;"||"&amp;$B18,Date_Materna!$S:$S,0))),"-",INDEX(Date_Materna!$H:$H,MATCH("maghiară"&amp;"||"&amp;$B18,Date_Materna!$S:$S,0))),"-")</f>
        <v>7.2714285714285696</v>
      </c>
      <c r="I18" s="10">
        <f>IFERROR(IF(ISBLANK(INDEX(Date_Materna!$I:$I,MATCH("maghiară"&amp;"||"&amp;$B18,Date_Materna!$S:$S,0))),"-",INDEX(Date_Materna!$I:$I,MATCH("maghiară"&amp;"||"&amp;$B18,Date_Materna!$S:$S,0))),"-")</f>
        <v>6</v>
      </c>
      <c r="J18" s="10">
        <f>IFERROR(IF(ISBLANK(INDEX(Date_Materna!$J:$J,MATCH("maghiară"&amp;"||"&amp;$B18,Date_Materna!$S:$S,0))),"-",INDEX(Date_Materna!$J:$J,MATCH("maghiară"&amp;"||"&amp;$B18,Date_Materna!$S:$S,0))),"-")</f>
        <v>7.3416666666666703</v>
      </c>
      <c r="K18" s="10">
        <f>IFERROR(IF(ISBLANK(INDEX(Date_Materna!$K:$K,MATCH("maghiară"&amp;"||"&amp;$B18,Date_Materna!$S:$S,0))),"-",INDEX(Date_Materna!$K:$K,MATCH("maghiară"&amp;"||"&amp;$B18,Date_Materna!$S:$S,0))),"-")</f>
        <v>6</v>
      </c>
      <c r="L18" s="10">
        <f>IFERROR(IF(ISBLANK(INDEX(Date_Materna!$L:$L,MATCH("maghiară"&amp;"||"&amp;$B18,Date_Materna!$S:$S,0))),"-",INDEX(Date_Materna!$L:$L,MATCH("maghiară"&amp;"||"&amp;$B18,Date_Materna!$S:$S,0))),"-")</f>
        <v>5.65</v>
      </c>
      <c r="M18" s="10">
        <f>IFERROR(IF(ISBLANK(INDEX(Date_Materna!$M:$M,MATCH("maghiară"&amp;"||"&amp;$B18,Date_Materna!$S:$S,0))),"-",INDEX(Date_Materna!$M:$M,MATCH("maghiară"&amp;"||"&amp;$B18,Date_Materna!$S:$S,0))),"-")</f>
        <v>3</v>
      </c>
      <c r="N18" s="10">
        <f>IFERROR(IF(ISBLANK(INDEX(Date_Materna!$N:$N,MATCH("maghiară"&amp;"||"&amp;$B18,Date_Materna!$S:$S,0))),"-",INDEX(Date_Materna!$N:$N,MATCH("maghiară"&amp;"||"&amp;$B18,Date_Materna!$S:$S,0))),"-")</f>
        <v>8.2166666666666703</v>
      </c>
      <c r="O18" s="10">
        <f>IFERROR(IF(ISBLANK(INDEX(Date_Materna!$O:$O,MATCH("maghiară"&amp;"||"&amp;$B18,Date_Materna!$S:$S,0))),"-",INDEX(Date_Materna!$O:$O,MATCH("maghiară"&amp;"||"&amp;$B18,Date_Materna!$S:$S,0))),"-")</f>
        <v>9</v>
      </c>
      <c r="P18" s="10">
        <f>IFERROR(IF(ISBLANK(INDEX(Date_Materna!$P:$P,MATCH("maghiară"&amp;"||"&amp;$B18,Date_Materna!$S:$S,0))),"-",INDEX(Date_Materna!$P:$P,MATCH("maghiară"&amp;"||"&amp;$B18,Date_Materna!$S:$S,0))),"-")</f>
        <v>7.1666666666666696</v>
      </c>
      <c r="Q18" s="10">
        <f>IFERROR(IF(ISBLANK(INDEX(Date_Materna!$Q:$Q,MATCH("maghiară"&amp;"||"&amp;$B18,Date_Materna!$S:$S,0))),"-",INDEX(Date_Materna!$Q:$Q,MATCH("maghiară"&amp;"||"&amp;$B18,Date_Materna!$S:$S,0))),"-")</f>
        <v>5</v>
      </c>
      <c r="R18" s="10">
        <f>IFERROR(IF(ISBLANK(INDEX(Date_Materna!$R:$R,MATCH("maghiară"&amp;"||"&amp;$B18,Date_Materna!$S:$S,0))),"-",INDEX(Date_Materna!$R:$R,MATCH("maghiară"&amp;"||"&amp;$B18,Date_Materna!$S:$S,0))),"-")</f>
        <v>4.51</v>
      </c>
      <c r="S18" s="10">
        <f t="shared" si="0"/>
        <v>-3.42</v>
      </c>
    </row>
    <row r="19" spans="1:19" x14ac:dyDescent="0.2">
      <c r="A19" s="15">
        <v>10</v>
      </c>
      <c r="B19" s="16" t="s">
        <v>165</v>
      </c>
      <c r="C19" s="16" t="s">
        <v>107</v>
      </c>
      <c r="D19" s="15" t="s">
        <v>64</v>
      </c>
      <c r="E19" s="10">
        <f>IFERROR(IF(ISBLANK(INDEX(Date_Materna!$E:$E,MATCH("maghiară"&amp;"||"&amp;$B19,Date_Materna!$S:$S,0))),"-",INDEX(Date_Materna!$E:$E,MATCH("maghiară"&amp;"||"&amp;$B19,Date_Materna!$S:$S,0))),"-")</f>
        <v>6</v>
      </c>
      <c r="F19" s="10">
        <f>IFERROR(IF(ISBLANK(INDEX(Date_Materna!$F:$F,MATCH("maghiară"&amp;"||"&amp;$B19,Date_Materna!$S:$S,0))),"-",INDEX(Date_Materna!$F:$F,MATCH("maghiară"&amp;"||"&amp;$B19,Date_Materna!$S:$S,0))),"-")</f>
        <v>6.6583333333333297</v>
      </c>
      <c r="G19" s="10">
        <f>IFERROR(IF(ISBLANK(INDEX(Date_Materna!$G:$G,MATCH("maghiară"&amp;"||"&amp;$B19,Date_Materna!$S:$S,0))),"-",INDEX(Date_Materna!$G:$G,MATCH("maghiară"&amp;"||"&amp;$B19,Date_Materna!$S:$S,0))),"-")</f>
        <v>2</v>
      </c>
      <c r="H19" s="10">
        <f>IFERROR(IF(ISBLANK(INDEX(Date_Materna!$H:$H,MATCH("maghiară"&amp;"||"&amp;$B19,Date_Materna!$S:$S,0))),"-",INDEX(Date_Materna!$H:$H,MATCH("maghiară"&amp;"||"&amp;$B19,Date_Materna!$S:$S,0))),"-")</f>
        <v>6.4</v>
      </c>
      <c r="I19" s="10">
        <f>IFERROR(IF(ISBLANK(INDEX(Date_Materna!$I:$I,MATCH("maghiară"&amp;"||"&amp;$B19,Date_Materna!$S:$S,0))),"-",INDEX(Date_Materna!$I:$I,MATCH("maghiară"&amp;"||"&amp;$B19,Date_Materna!$S:$S,0))),"-")</f>
        <v>5</v>
      </c>
      <c r="J19" s="10">
        <f>IFERROR(IF(ISBLANK(INDEX(Date_Materna!$J:$J,MATCH("maghiară"&amp;"||"&amp;$B19,Date_Materna!$S:$S,0))),"-",INDEX(Date_Materna!$J:$J,MATCH("maghiară"&amp;"||"&amp;$B19,Date_Materna!$S:$S,0))),"-")</f>
        <v>4.6900000000000004</v>
      </c>
      <c r="K19" s="10">
        <f>IFERROR(IF(ISBLANK(INDEX(Date_Materna!$K:$K,MATCH("maghiară"&amp;"||"&amp;$B19,Date_Materna!$S:$S,0))),"-",INDEX(Date_Materna!$K:$K,MATCH("maghiară"&amp;"||"&amp;$B19,Date_Materna!$S:$S,0))),"-")</f>
        <v>5</v>
      </c>
      <c r="L19" s="10">
        <f>IFERROR(IF(ISBLANK(INDEX(Date_Materna!$L:$L,MATCH("maghiară"&amp;"||"&amp;$B19,Date_Materna!$S:$S,0))),"-",INDEX(Date_Materna!$L:$L,MATCH("maghiară"&amp;"||"&amp;$B19,Date_Materna!$S:$S,0))),"-")</f>
        <v>3.01</v>
      </c>
      <c r="M19" s="10">
        <f>IFERROR(IF(ISBLANK(INDEX(Date_Materna!$M:$M,MATCH("maghiară"&amp;"||"&amp;$B19,Date_Materna!$S:$S,0))),"-",INDEX(Date_Materna!$M:$M,MATCH("maghiară"&amp;"||"&amp;$B19,Date_Materna!$S:$S,0))),"-")</f>
        <v>8</v>
      </c>
      <c r="N19" s="10">
        <f>IFERROR(IF(ISBLANK(INDEX(Date_Materna!$N:$N,MATCH("maghiară"&amp;"||"&amp;$B19,Date_Materna!$S:$S,0))),"-",INDEX(Date_Materna!$N:$N,MATCH("maghiară"&amp;"||"&amp;$B19,Date_Materna!$S:$S,0))),"-")</f>
        <v>3.9375</v>
      </c>
      <c r="O19" s="10">
        <f>IFERROR(IF(ISBLANK(INDEX(Date_Materna!$O:$O,MATCH("maghiară"&amp;"||"&amp;$B19,Date_Materna!$S:$S,0))),"-",INDEX(Date_Materna!$O:$O,MATCH("maghiară"&amp;"||"&amp;$B19,Date_Materna!$S:$S,0))),"-")</f>
        <v>8</v>
      </c>
      <c r="P19" s="10">
        <f>IFERROR(IF(ISBLANK(INDEX(Date_Materna!$P:$P,MATCH("maghiară"&amp;"||"&amp;$B19,Date_Materna!$S:$S,0))),"-",INDEX(Date_Materna!$P:$P,MATCH("maghiară"&amp;"||"&amp;$B19,Date_Materna!$S:$S,0))),"-")</f>
        <v>3.6875</v>
      </c>
      <c r="Q19" s="10">
        <f>IFERROR(IF(ISBLANK(INDEX(Date_Materna!$Q:$Q,MATCH("maghiară"&amp;"||"&amp;$B19,Date_Materna!$S:$S,0))),"-",INDEX(Date_Materna!$Q:$Q,MATCH("maghiară"&amp;"||"&amp;$B19,Date_Materna!$S:$S,0))),"-")</f>
        <v>10</v>
      </c>
      <c r="R19" s="10">
        <f>IFERROR(IF(ISBLANK(INDEX(Date_Materna!$R:$R,MATCH("maghiară"&amp;"||"&amp;$B19,Date_Materna!$S:$S,0))),"-",INDEX(Date_Materna!$R:$R,MATCH("maghiară"&amp;"||"&amp;$B19,Date_Materna!$S:$S,0))),"-")</f>
        <v>3.9649999999999999</v>
      </c>
      <c r="S19" s="10">
        <f t="shared" si="0"/>
        <v>-2.69</v>
      </c>
    </row>
    <row r="20" spans="1:19" x14ac:dyDescent="0.2">
      <c r="A20" s="1" t="s">
        <v>297</v>
      </c>
      <c r="B20" s="1"/>
      <c r="C20" s="1"/>
      <c r="D20" s="1"/>
      <c r="E20" s="1"/>
      <c r="F20" s="1"/>
      <c r="G20" s="1"/>
      <c r="H20" s="1"/>
      <c r="I20" s="1"/>
      <c r="J20" s="1"/>
      <c r="K20" s="1"/>
      <c r="L20" s="1"/>
      <c r="M20" s="1"/>
      <c r="N20" s="1"/>
      <c r="O20" s="1"/>
      <c r="P20" s="1"/>
      <c r="Q20" s="1"/>
      <c r="R20" s="1"/>
      <c r="S20" s="1"/>
    </row>
    <row r="21" spans="1:19" ht="28" x14ac:dyDescent="0.2">
      <c r="A21" s="12" t="s">
        <v>262</v>
      </c>
      <c r="B21" s="12" t="s">
        <v>24</v>
      </c>
      <c r="C21" s="12" t="s">
        <v>25</v>
      </c>
      <c r="D21" s="12" t="s">
        <v>26</v>
      </c>
      <c r="E21" s="12" t="s">
        <v>281</v>
      </c>
      <c r="F21" s="12" t="s">
        <v>282</v>
      </c>
      <c r="G21" s="12" t="s">
        <v>283</v>
      </c>
      <c r="H21" s="12" t="s">
        <v>284</v>
      </c>
      <c r="I21" s="12" t="s">
        <v>285</v>
      </c>
      <c r="J21" s="12" t="s">
        <v>286</v>
      </c>
      <c r="K21" s="12" t="s">
        <v>287</v>
      </c>
      <c r="L21" s="12" t="s">
        <v>288</v>
      </c>
      <c r="M21" s="12" t="s">
        <v>289</v>
      </c>
      <c r="N21" s="12" t="s">
        <v>290</v>
      </c>
      <c r="O21" s="12" t="s">
        <v>291</v>
      </c>
      <c r="P21" s="12" t="s">
        <v>292</v>
      </c>
      <c r="Q21" s="12" t="s">
        <v>293</v>
      </c>
      <c r="R21" s="12" t="s">
        <v>294</v>
      </c>
      <c r="S21" s="12" t="s">
        <v>295</v>
      </c>
    </row>
    <row r="22" spans="1:19" x14ac:dyDescent="0.2">
      <c r="A22" s="15">
        <v>1</v>
      </c>
      <c r="B22" s="16" t="s">
        <v>104</v>
      </c>
      <c r="C22" s="16" t="s">
        <v>105</v>
      </c>
      <c r="D22" s="15" t="s">
        <v>64</v>
      </c>
      <c r="E22" s="10">
        <f>IFERROR(IF(ISBLANK(INDEX(Date_Materna!$E:$E,MATCH("slovacă"&amp;"||"&amp;$B22,Date_Materna!$S:$S,0))),"-",INDEX(Date_Materna!$E:$E,MATCH("slovacă"&amp;"||"&amp;$B22,Date_Materna!$S:$S,0))),"-")</f>
        <v>17</v>
      </c>
      <c r="F22" s="10">
        <f>IFERROR(IF(ISBLANK(INDEX(Date_Materna!$F:$F,MATCH("slovacă"&amp;"||"&amp;$B22,Date_Materna!$S:$S,0))),"-",INDEX(Date_Materna!$F:$F,MATCH("slovacă"&amp;"||"&amp;$B22,Date_Materna!$S:$S,0))),"-")</f>
        <v>8.1735294117647008</v>
      </c>
      <c r="G22" s="10">
        <f>IFERROR(IF(ISBLANK(INDEX(Date_Materna!$G:$G,MATCH("slovacă"&amp;"||"&amp;$B22,Date_Materna!$S:$S,0))),"-",INDEX(Date_Materna!$G:$G,MATCH("slovacă"&amp;"||"&amp;$B22,Date_Materna!$S:$S,0))),"-")</f>
        <v>11</v>
      </c>
      <c r="H22" s="10">
        <f>IFERROR(IF(ISBLANK(INDEX(Date_Materna!$H:$H,MATCH("slovacă"&amp;"||"&amp;$B22,Date_Materna!$S:$S,0))),"-",INDEX(Date_Materna!$H:$H,MATCH("slovacă"&amp;"||"&amp;$B22,Date_Materna!$S:$S,0))),"-")</f>
        <v>7.5909090909090899</v>
      </c>
      <c r="I22" s="10">
        <f>IFERROR(IF(ISBLANK(INDEX(Date_Materna!$I:$I,MATCH("slovacă"&amp;"||"&amp;$B22,Date_Materna!$S:$S,0))),"-",INDEX(Date_Materna!$I:$I,MATCH("slovacă"&amp;"||"&amp;$B22,Date_Materna!$S:$S,0))),"-")</f>
        <v>20</v>
      </c>
      <c r="J22" s="10">
        <f>IFERROR(IF(ISBLANK(INDEX(Date_Materna!$J:$J,MATCH("slovacă"&amp;"||"&amp;$B22,Date_Materna!$S:$S,0))),"-",INDEX(Date_Materna!$J:$J,MATCH("slovacă"&amp;"||"&amp;$B22,Date_Materna!$S:$S,0))),"-")</f>
        <v>7.7149999999999999</v>
      </c>
      <c r="K22" s="10">
        <f>IFERROR(IF(ISBLANK(INDEX(Date_Materna!$K:$K,MATCH("slovacă"&amp;"||"&amp;$B22,Date_Materna!$S:$S,0))),"-",INDEX(Date_Materna!$K:$K,MATCH("slovacă"&amp;"||"&amp;$B22,Date_Materna!$S:$S,0))),"-")</f>
        <v>10</v>
      </c>
      <c r="L22" s="10">
        <f>IFERROR(IF(ISBLANK(INDEX(Date_Materna!$L:$L,MATCH("slovacă"&amp;"||"&amp;$B22,Date_Materna!$S:$S,0))),"-",INDEX(Date_Materna!$L:$L,MATCH("slovacă"&amp;"||"&amp;$B22,Date_Materna!$S:$S,0))),"-")</f>
        <v>7.73</v>
      </c>
      <c r="M22" s="10">
        <f>IFERROR(IF(ISBLANK(INDEX(Date_Materna!$M:$M,MATCH("slovacă"&amp;"||"&amp;$B22,Date_Materna!$S:$S,0))),"-",INDEX(Date_Materna!$M:$M,MATCH("slovacă"&amp;"||"&amp;$B22,Date_Materna!$S:$S,0))),"-")</f>
        <v>15</v>
      </c>
      <c r="N22" s="10">
        <f>IFERROR(IF(ISBLANK(INDEX(Date_Materna!$N:$N,MATCH("slovacă"&amp;"||"&amp;$B22,Date_Materna!$S:$S,0))),"-",INDEX(Date_Materna!$N:$N,MATCH("slovacă"&amp;"||"&amp;$B22,Date_Materna!$S:$S,0))),"-")</f>
        <v>8.8266666666666698</v>
      </c>
      <c r="O22" s="10">
        <f>IFERROR(IF(ISBLANK(INDEX(Date_Materna!$O:$O,MATCH("slovacă"&amp;"||"&amp;$B22,Date_Materna!$S:$S,0))),"-",INDEX(Date_Materna!$O:$O,MATCH("slovacă"&amp;"||"&amp;$B22,Date_Materna!$S:$S,0))),"-")</f>
        <v>12</v>
      </c>
      <c r="P22" s="10">
        <f>IFERROR(IF(ISBLANK(INDEX(Date_Materna!$P:$P,MATCH("slovacă"&amp;"||"&amp;$B22,Date_Materna!$S:$S,0))),"-",INDEX(Date_Materna!$P:$P,MATCH("slovacă"&amp;"||"&amp;$B22,Date_Materna!$S:$S,0))),"-")</f>
        <v>8.5</v>
      </c>
      <c r="Q22" s="10">
        <f>IFERROR(IF(ISBLANK(INDEX(Date_Materna!$Q:$Q,MATCH("slovacă"&amp;"||"&amp;$B22,Date_Materna!$S:$S,0))),"-",INDEX(Date_Materna!$Q:$Q,MATCH("slovacă"&amp;"||"&amp;$B22,Date_Materna!$S:$S,0))),"-")</f>
        <v>12</v>
      </c>
      <c r="R22" s="10">
        <f>IFERROR(IF(ISBLANK(INDEX(Date_Materna!$R:$R,MATCH("slovacă"&amp;"||"&amp;$B22,Date_Materna!$S:$S,0))),"-",INDEX(Date_Materna!$R:$R,MATCH("slovacă"&amp;"||"&amp;$B22,Date_Materna!$S:$S,0))),"-")</f>
        <v>7.8583333333333298</v>
      </c>
      <c r="S22" s="10">
        <f>IFERROR(IF(OR(ISTEXT(F22),ISTEXT(R22)),"-",ROUND(R22-F22,2)),"-")</f>
        <v>-0.32</v>
      </c>
    </row>
  </sheetData>
  <mergeCells count="4">
    <mergeCell ref="A1:S1"/>
    <mergeCell ref="A4:S4"/>
    <mergeCell ref="A8:S8"/>
    <mergeCell ref="A20:S20"/>
  </mergeCell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4"/>
  <sheetViews>
    <sheetView showGridLines="0" zoomScaleNormal="100" workbookViewId="0"/>
  </sheetViews>
  <sheetFormatPr baseColWidth="10" defaultColWidth="8.6640625" defaultRowHeight="15" x14ac:dyDescent="0.2"/>
  <cols>
    <col min="1" max="1" width="112" customWidth="1"/>
  </cols>
  <sheetData>
    <row r="1" spans="1:1" ht="18" x14ac:dyDescent="0.2">
      <c r="A1" s="5" t="s">
        <v>298</v>
      </c>
    </row>
    <row r="3" spans="1:1" ht="15" customHeight="1" x14ac:dyDescent="0.2">
      <c r="A3" s="17" t="s">
        <v>299</v>
      </c>
    </row>
    <row r="4" spans="1:1" ht="75" customHeight="1" x14ac:dyDescent="0.2">
      <c r="A4" s="18" t="s">
        <v>300</v>
      </c>
    </row>
    <row r="6" spans="1:1" ht="15" customHeight="1" x14ac:dyDescent="0.2">
      <c r="A6" s="17" t="s">
        <v>301</v>
      </c>
    </row>
    <row r="7" spans="1:1" ht="60" customHeight="1" x14ac:dyDescent="0.2">
      <c r="A7" s="18" t="s">
        <v>302</v>
      </c>
    </row>
    <row r="9" spans="1:1" ht="15" customHeight="1" x14ac:dyDescent="0.2">
      <c r="A9" s="17" t="s">
        <v>303</v>
      </c>
    </row>
    <row r="10" spans="1:1" ht="165" customHeight="1" x14ac:dyDescent="0.2">
      <c r="A10" s="18" t="s">
        <v>304</v>
      </c>
    </row>
    <row r="12" spans="1:1" ht="15" customHeight="1" x14ac:dyDescent="0.2">
      <c r="A12" s="17" t="s">
        <v>305</v>
      </c>
    </row>
    <row r="13" spans="1:1" ht="90" customHeight="1" x14ac:dyDescent="0.2">
      <c r="A13" s="18" t="s">
        <v>306</v>
      </c>
    </row>
    <row r="15" spans="1:1" ht="15" customHeight="1" x14ac:dyDescent="0.2">
      <c r="A15" s="17" t="s">
        <v>307</v>
      </c>
    </row>
    <row r="16" spans="1:1" ht="90" customHeight="1" x14ac:dyDescent="0.2">
      <c r="A16" s="18" t="s">
        <v>308</v>
      </c>
    </row>
    <row r="18" spans="1:1" ht="15" customHeight="1" x14ac:dyDescent="0.2">
      <c r="A18" s="17" t="s">
        <v>309</v>
      </c>
    </row>
    <row r="19" spans="1:1" ht="120" customHeight="1" x14ac:dyDescent="0.2">
      <c r="A19" s="18" t="s">
        <v>310</v>
      </c>
    </row>
    <row r="21" spans="1:1" ht="15" customHeight="1" x14ac:dyDescent="0.2">
      <c r="A21" s="17" t="s">
        <v>311</v>
      </c>
    </row>
    <row r="22" spans="1:1" ht="60" customHeight="1" x14ac:dyDescent="0.2">
      <c r="A22" s="18" t="s">
        <v>312</v>
      </c>
    </row>
    <row r="24" spans="1:1" ht="15" customHeight="1" x14ac:dyDescent="0.2">
      <c r="A24" s="18" t="s">
        <v>313</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Rezumat</vt:lpstr>
      <vt:lpstr>Date_unitati</vt:lpstr>
      <vt:lpstr>Evoluție pct. media 5+</vt:lpstr>
      <vt:lpstr>Evoluție medie generală</vt:lpstr>
      <vt:lpstr>Evoluție Lb. Română</vt:lpstr>
      <vt:lpstr>Evoluție Matematică</vt:lpstr>
      <vt:lpstr>Date_Materna</vt:lpstr>
      <vt:lpstr>Evoluție Lb. Maternă</vt:lpstr>
      <vt:lpstr>Metodologie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marius gondor</cp:lastModifiedBy>
  <cp:revision>1</cp:revision>
  <dcterms:created xsi:type="dcterms:W3CDTF">2026-09-15T11:40:45Z</dcterms:created>
  <dcterms:modified xsi:type="dcterms:W3CDTF">2026-09-15T11:46:44Z</dcterms:modified>
  <dc:language>en-US</dc:language>
</cp:coreProperties>
</file>